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005" windowHeight="7695" activeTab="7"/>
  </bookViews>
  <sheets>
    <sheet name="介護予防支援" sheetId="5" r:id="rId1"/>
    <sheet name="マネジメントＡ" sheetId="1" r:id="rId2"/>
    <sheet name="マネジメントＢ" sheetId="3" r:id="rId3"/>
    <sheet name="マネジメントＣ" sheetId="4" r:id="rId4"/>
    <sheet name="集計表" sheetId="7" r:id="rId5"/>
    <sheet name="請求書" sheetId="8" r:id="rId6"/>
    <sheet name="リスト" sheetId="2" r:id="rId7"/>
    <sheet name="説明" sheetId="6" r:id="rId8"/>
  </sheets>
  <definedNames>
    <definedName name="_xlnm.Print_Area" localSheetId="1">マネジメントＡ!$A$1:$AH$56</definedName>
    <definedName name="_xlnm.Print_Area" localSheetId="2">マネジメントＢ!$A$1:$AF$56</definedName>
    <definedName name="_xlnm.Print_Area" localSheetId="0">介護予防支援!$A$1:$AH$56</definedName>
    <definedName name="_xlnm.Print_Titles" localSheetId="1">マネジメントＡ!$1:$8</definedName>
    <definedName name="_xlnm.Print_Titles" localSheetId="2">マネジメントＢ!$1:$8</definedName>
    <definedName name="_xlnm.Print_Titles" localSheetId="3">マネジメントＣ!$1:$8</definedName>
    <definedName name="_xlnm.Print_Titles" localSheetId="0">介護予防支援!$1:$8</definedName>
    <definedName name="月">リスト!$B$1:$B$14</definedName>
    <definedName name="状態区分">リスト!$D$2:$D$5</definedName>
    <definedName name="性別">リスト!$F$1:$F$4</definedName>
    <definedName name="請求区分">リスト!$G$1:$G$5</definedName>
    <definedName name="担当介護支援員氏名">リスト!$H$1:$H$13</definedName>
    <definedName name="年">リスト!$A$1:$A$12</definedName>
    <definedName name="負担割合">リスト!$E$1:$E$5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D9" i="7"/>
  <c r="BA51" i="4" l="1"/>
  <c r="BA49" i="4"/>
  <c r="BA45" i="4"/>
  <c r="BA43" i="4"/>
  <c r="BA41" i="4"/>
  <c r="BA39" i="4"/>
  <c r="BA37" i="4"/>
  <c r="BA35" i="4"/>
  <c r="BA33" i="4"/>
  <c r="BA27" i="4"/>
  <c r="BA25" i="4"/>
  <c r="BA23" i="4"/>
  <c r="BA21" i="4"/>
  <c r="BA19" i="4"/>
  <c r="BA17" i="4"/>
  <c r="BA15" i="4"/>
  <c r="BA13" i="4"/>
  <c r="BH49" i="3"/>
  <c r="BH47" i="3"/>
  <c r="BH45" i="3"/>
  <c r="BH43" i="3"/>
  <c r="BH41" i="3"/>
  <c r="BH39" i="3"/>
  <c r="BH37" i="3"/>
  <c r="BH35" i="3"/>
  <c r="BH33" i="3"/>
  <c r="BH27" i="3"/>
  <c r="BH25" i="3"/>
  <c r="BH23" i="3"/>
  <c r="BH21" i="3"/>
  <c r="BH19" i="3"/>
  <c r="BH17" i="3"/>
  <c r="BH15" i="3"/>
  <c r="BH13" i="3"/>
  <c r="BH11" i="3"/>
  <c r="BK49" i="1"/>
  <c r="BK47" i="1"/>
  <c r="BK45" i="1"/>
  <c r="BK43" i="1"/>
  <c r="BK41" i="1"/>
  <c r="BK39" i="1"/>
  <c r="BK37" i="1"/>
  <c r="BK35" i="1"/>
  <c r="BK33" i="1"/>
  <c r="BK27" i="1"/>
  <c r="BK51" i="5"/>
  <c r="BK49" i="5"/>
  <c r="BK47" i="5"/>
  <c r="BK45" i="5"/>
  <c r="BK43" i="5"/>
  <c r="BK41" i="5"/>
  <c r="BK39" i="5"/>
  <c r="BK37" i="5"/>
  <c r="BK35" i="5"/>
  <c r="BK33" i="5"/>
  <c r="BK17" i="5"/>
  <c r="BK19" i="5"/>
  <c r="BK21" i="5"/>
  <c r="BK23" i="5"/>
  <c r="BK25" i="5"/>
  <c r="AY11" i="1" l="1"/>
  <c r="AX11" i="1"/>
  <c r="BH11" i="1" s="1"/>
  <c r="AW11" i="1"/>
  <c r="BG11" i="1" s="1"/>
  <c r="AV11" i="1"/>
  <c r="BF11" i="1" s="1"/>
  <c r="AU11" i="1"/>
  <c r="BE11" i="1" s="1"/>
  <c r="AT11" i="1"/>
  <c r="BD11" i="1" s="1"/>
  <c r="AS11" i="1"/>
  <c r="BC11" i="1" s="1"/>
  <c r="AR11" i="1"/>
  <c r="BB11" i="1" s="1"/>
  <c r="AQ11" i="1"/>
  <c r="BA11" i="1" s="1"/>
  <c r="AP11" i="1"/>
  <c r="AZ11" i="1" s="1"/>
  <c r="BI11" i="1" s="1"/>
  <c r="BJ11" i="1" l="1"/>
  <c r="BK11" i="1" l="1"/>
  <c r="AO11" i="1" s="1"/>
  <c r="AO51" i="4"/>
  <c r="AN51" i="4"/>
  <c r="AX51" i="4" s="1"/>
  <c r="AM51" i="4"/>
  <c r="AW51" i="4" s="1"/>
  <c r="AL51" i="4"/>
  <c r="AV51" i="4" s="1"/>
  <c r="AK51" i="4"/>
  <c r="AU51" i="4" s="1"/>
  <c r="AJ51" i="4"/>
  <c r="AT51" i="4" s="1"/>
  <c r="AI51" i="4"/>
  <c r="AS51" i="4" s="1"/>
  <c r="AH51" i="4"/>
  <c r="AR51" i="4" s="1"/>
  <c r="AG51" i="4"/>
  <c r="AQ51" i="4" s="1"/>
  <c r="AF51" i="4"/>
  <c r="AP51" i="4" s="1"/>
  <c r="AY51" i="4" s="1"/>
  <c r="AO49" i="4"/>
  <c r="AN49" i="4"/>
  <c r="AX49" i="4" s="1"/>
  <c r="AM49" i="4"/>
  <c r="AW49" i="4" s="1"/>
  <c r="AL49" i="4"/>
  <c r="AV49" i="4" s="1"/>
  <c r="AK49" i="4"/>
  <c r="AU49" i="4" s="1"/>
  <c r="AJ49" i="4"/>
  <c r="AT49" i="4" s="1"/>
  <c r="AI49" i="4"/>
  <c r="AS49" i="4" s="1"/>
  <c r="AH49" i="4"/>
  <c r="AR49" i="4" s="1"/>
  <c r="AG49" i="4"/>
  <c r="AQ49" i="4" s="1"/>
  <c r="AF49" i="4"/>
  <c r="AP49" i="4" s="1"/>
  <c r="AY49" i="4" s="1"/>
  <c r="AO47" i="4"/>
  <c r="AN47" i="4"/>
  <c r="AX47" i="4" s="1"/>
  <c r="AM47" i="4"/>
  <c r="AW47" i="4" s="1"/>
  <c r="AL47" i="4"/>
  <c r="AV47" i="4" s="1"/>
  <c r="AK47" i="4"/>
  <c r="AU47" i="4" s="1"/>
  <c r="AJ47" i="4"/>
  <c r="AT47" i="4" s="1"/>
  <c r="AI47" i="4"/>
  <c r="AS47" i="4" s="1"/>
  <c r="AH47" i="4"/>
  <c r="AR47" i="4" s="1"/>
  <c r="AG47" i="4"/>
  <c r="AQ47" i="4" s="1"/>
  <c r="AF47" i="4"/>
  <c r="AP47" i="4" s="1"/>
  <c r="AO45" i="4"/>
  <c r="AN45" i="4"/>
  <c r="AX45" i="4" s="1"/>
  <c r="AM45" i="4"/>
  <c r="AW45" i="4" s="1"/>
  <c r="AL45" i="4"/>
  <c r="AV45" i="4" s="1"/>
  <c r="AK45" i="4"/>
  <c r="AU45" i="4" s="1"/>
  <c r="AJ45" i="4"/>
  <c r="AT45" i="4" s="1"/>
  <c r="AI45" i="4"/>
  <c r="AS45" i="4" s="1"/>
  <c r="AH45" i="4"/>
  <c r="AR45" i="4" s="1"/>
  <c r="AG45" i="4"/>
  <c r="AQ45" i="4" s="1"/>
  <c r="AF45" i="4"/>
  <c r="AP45" i="4" s="1"/>
  <c r="AY45" i="4" s="1"/>
  <c r="AO43" i="4"/>
  <c r="AN43" i="4"/>
  <c r="AX43" i="4" s="1"/>
  <c r="AM43" i="4"/>
  <c r="AW43" i="4" s="1"/>
  <c r="AL43" i="4"/>
  <c r="AV43" i="4" s="1"/>
  <c r="AK43" i="4"/>
  <c r="AU43" i="4" s="1"/>
  <c r="AJ43" i="4"/>
  <c r="AT43" i="4" s="1"/>
  <c r="AI43" i="4"/>
  <c r="AS43" i="4" s="1"/>
  <c r="AH43" i="4"/>
  <c r="AR43" i="4" s="1"/>
  <c r="AG43" i="4"/>
  <c r="AQ43" i="4" s="1"/>
  <c r="AF43" i="4"/>
  <c r="AP43" i="4" s="1"/>
  <c r="AY43" i="4" s="1"/>
  <c r="AO41" i="4"/>
  <c r="AN41" i="4"/>
  <c r="AX41" i="4" s="1"/>
  <c r="AM41" i="4"/>
  <c r="AW41" i="4" s="1"/>
  <c r="AL41" i="4"/>
  <c r="AV41" i="4" s="1"/>
  <c r="AK41" i="4"/>
  <c r="AU41" i="4" s="1"/>
  <c r="AJ41" i="4"/>
  <c r="AT41" i="4" s="1"/>
  <c r="AI41" i="4"/>
  <c r="AS41" i="4" s="1"/>
  <c r="AH41" i="4"/>
  <c r="AR41" i="4" s="1"/>
  <c r="AG41" i="4"/>
  <c r="AQ41" i="4" s="1"/>
  <c r="AF41" i="4"/>
  <c r="AP41" i="4" s="1"/>
  <c r="AY41" i="4" s="1"/>
  <c r="AO39" i="4"/>
  <c r="AN39" i="4"/>
  <c r="AX39" i="4" s="1"/>
  <c r="AM39" i="4"/>
  <c r="AW39" i="4" s="1"/>
  <c r="AL39" i="4"/>
  <c r="AV39" i="4" s="1"/>
  <c r="AK39" i="4"/>
  <c r="AU39" i="4" s="1"/>
  <c r="AJ39" i="4"/>
  <c r="AT39" i="4" s="1"/>
  <c r="AI39" i="4"/>
  <c r="AS39" i="4" s="1"/>
  <c r="AH39" i="4"/>
  <c r="AR39" i="4" s="1"/>
  <c r="AG39" i="4"/>
  <c r="AQ39" i="4" s="1"/>
  <c r="AF39" i="4"/>
  <c r="AP39" i="4" s="1"/>
  <c r="AY39" i="4" s="1"/>
  <c r="AO37" i="4"/>
  <c r="AN37" i="4"/>
  <c r="AX37" i="4" s="1"/>
  <c r="AM37" i="4"/>
  <c r="AW37" i="4" s="1"/>
  <c r="AL37" i="4"/>
  <c r="AV37" i="4" s="1"/>
  <c r="AK37" i="4"/>
  <c r="AU37" i="4" s="1"/>
  <c r="AJ37" i="4"/>
  <c r="AT37" i="4" s="1"/>
  <c r="AI37" i="4"/>
  <c r="AS37" i="4" s="1"/>
  <c r="AH37" i="4"/>
  <c r="AR37" i="4" s="1"/>
  <c r="AG37" i="4"/>
  <c r="AQ37" i="4" s="1"/>
  <c r="AF37" i="4"/>
  <c r="AP37" i="4" s="1"/>
  <c r="AY37" i="4" s="1"/>
  <c r="AO35" i="4"/>
  <c r="AN35" i="4"/>
  <c r="AX35" i="4" s="1"/>
  <c r="AM35" i="4"/>
  <c r="AW35" i="4" s="1"/>
  <c r="AL35" i="4"/>
  <c r="AV35" i="4" s="1"/>
  <c r="AK35" i="4"/>
  <c r="AU35" i="4" s="1"/>
  <c r="AJ35" i="4"/>
  <c r="AT35" i="4" s="1"/>
  <c r="AI35" i="4"/>
  <c r="AS35" i="4" s="1"/>
  <c r="AH35" i="4"/>
  <c r="AR35" i="4" s="1"/>
  <c r="AG35" i="4"/>
  <c r="AQ35" i="4" s="1"/>
  <c r="AF35" i="4"/>
  <c r="AP35" i="4" s="1"/>
  <c r="AY35" i="4" s="1"/>
  <c r="AO33" i="4"/>
  <c r="AN33" i="4"/>
  <c r="AX33" i="4" s="1"/>
  <c r="AM33" i="4"/>
  <c r="AW33" i="4" s="1"/>
  <c r="AL33" i="4"/>
  <c r="AV33" i="4" s="1"/>
  <c r="AK33" i="4"/>
  <c r="AU33" i="4" s="1"/>
  <c r="AJ33" i="4"/>
  <c r="AT33" i="4" s="1"/>
  <c r="AI33" i="4"/>
  <c r="AS33" i="4" s="1"/>
  <c r="AH33" i="4"/>
  <c r="AR33" i="4" s="1"/>
  <c r="AG33" i="4"/>
  <c r="AQ33" i="4" s="1"/>
  <c r="AF33" i="4"/>
  <c r="AP33" i="4" s="1"/>
  <c r="AY33" i="4" s="1"/>
  <c r="AO27" i="4"/>
  <c r="AN27" i="4"/>
  <c r="AX27" i="4" s="1"/>
  <c r="AM27" i="4"/>
  <c r="AW27" i="4" s="1"/>
  <c r="AL27" i="4"/>
  <c r="AV27" i="4" s="1"/>
  <c r="AK27" i="4"/>
  <c r="AU27" i="4" s="1"/>
  <c r="AJ27" i="4"/>
  <c r="AT27" i="4" s="1"/>
  <c r="AI27" i="4"/>
  <c r="AS27" i="4" s="1"/>
  <c r="AH27" i="4"/>
  <c r="AR27" i="4" s="1"/>
  <c r="AG27" i="4"/>
  <c r="AQ27" i="4" s="1"/>
  <c r="AF27" i="4"/>
  <c r="AP27" i="4" s="1"/>
  <c r="AO25" i="4"/>
  <c r="AN25" i="4"/>
  <c r="AX25" i="4" s="1"/>
  <c r="AM25" i="4"/>
  <c r="AW25" i="4" s="1"/>
  <c r="AL25" i="4"/>
  <c r="AV25" i="4" s="1"/>
  <c r="AK25" i="4"/>
  <c r="AU25" i="4" s="1"/>
  <c r="AJ25" i="4"/>
  <c r="AT25" i="4" s="1"/>
  <c r="AI25" i="4"/>
  <c r="AS25" i="4" s="1"/>
  <c r="AH25" i="4"/>
  <c r="AR25" i="4" s="1"/>
  <c r="AG25" i="4"/>
  <c r="AQ25" i="4" s="1"/>
  <c r="AF25" i="4"/>
  <c r="AP25" i="4" s="1"/>
  <c r="AO23" i="4"/>
  <c r="AN23" i="4"/>
  <c r="AX23" i="4" s="1"/>
  <c r="AM23" i="4"/>
  <c r="AW23" i="4" s="1"/>
  <c r="AL23" i="4"/>
  <c r="AV23" i="4" s="1"/>
  <c r="AK23" i="4"/>
  <c r="AU23" i="4" s="1"/>
  <c r="AJ23" i="4"/>
  <c r="AT23" i="4" s="1"/>
  <c r="AI23" i="4"/>
  <c r="AS23" i="4" s="1"/>
  <c r="AH23" i="4"/>
  <c r="AR23" i="4" s="1"/>
  <c r="AG23" i="4"/>
  <c r="AQ23" i="4" s="1"/>
  <c r="AF23" i="4"/>
  <c r="AP23" i="4" s="1"/>
  <c r="AO21" i="4"/>
  <c r="AN21" i="4"/>
  <c r="AX21" i="4" s="1"/>
  <c r="AM21" i="4"/>
  <c r="AW21" i="4" s="1"/>
  <c r="AL21" i="4"/>
  <c r="AV21" i="4" s="1"/>
  <c r="AK21" i="4"/>
  <c r="AU21" i="4" s="1"/>
  <c r="AJ21" i="4"/>
  <c r="AT21" i="4" s="1"/>
  <c r="AI21" i="4"/>
  <c r="AS21" i="4" s="1"/>
  <c r="AH21" i="4"/>
  <c r="AR21" i="4" s="1"/>
  <c r="AG21" i="4"/>
  <c r="AQ21" i="4" s="1"/>
  <c r="AF21" i="4"/>
  <c r="AP21" i="4" s="1"/>
  <c r="AO19" i="4"/>
  <c r="AN19" i="4"/>
  <c r="AX19" i="4" s="1"/>
  <c r="AM19" i="4"/>
  <c r="AW19" i="4" s="1"/>
  <c r="AL19" i="4"/>
  <c r="AV19" i="4" s="1"/>
  <c r="AK19" i="4"/>
  <c r="AU19" i="4" s="1"/>
  <c r="AJ19" i="4"/>
  <c r="AT19" i="4" s="1"/>
  <c r="AI19" i="4"/>
  <c r="AS19" i="4" s="1"/>
  <c r="AH19" i="4"/>
  <c r="AR19" i="4" s="1"/>
  <c r="AG19" i="4"/>
  <c r="AQ19" i="4" s="1"/>
  <c r="AF19" i="4"/>
  <c r="AP19" i="4" s="1"/>
  <c r="AO17" i="4"/>
  <c r="AN17" i="4"/>
  <c r="AX17" i="4" s="1"/>
  <c r="AM17" i="4"/>
  <c r="AW17" i="4" s="1"/>
  <c r="AL17" i="4"/>
  <c r="AV17" i="4" s="1"/>
  <c r="AK17" i="4"/>
  <c r="AU17" i="4" s="1"/>
  <c r="AJ17" i="4"/>
  <c r="AT17" i="4" s="1"/>
  <c r="AI17" i="4"/>
  <c r="AS17" i="4" s="1"/>
  <c r="AH17" i="4"/>
  <c r="AR17" i="4" s="1"/>
  <c r="AG17" i="4"/>
  <c r="AQ17" i="4" s="1"/>
  <c r="AF17" i="4"/>
  <c r="AP17" i="4" s="1"/>
  <c r="AO15" i="4"/>
  <c r="AN15" i="4"/>
  <c r="AX15" i="4" s="1"/>
  <c r="AM15" i="4"/>
  <c r="AW15" i="4" s="1"/>
  <c r="AL15" i="4"/>
  <c r="AV15" i="4" s="1"/>
  <c r="AK15" i="4"/>
  <c r="AU15" i="4" s="1"/>
  <c r="AJ15" i="4"/>
  <c r="AT15" i="4" s="1"/>
  <c r="AI15" i="4"/>
  <c r="AS15" i="4" s="1"/>
  <c r="AH15" i="4"/>
  <c r="AR15" i="4" s="1"/>
  <c r="AG15" i="4"/>
  <c r="AQ15" i="4" s="1"/>
  <c r="AF15" i="4"/>
  <c r="AP15" i="4" s="1"/>
  <c r="AO13" i="4"/>
  <c r="AN13" i="4"/>
  <c r="AX13" i="4" s="1"/>
  <c r="AM13" i="4"/>
  <c r="AW13" i="4" s="1"/>
  <c r="AL13" i="4"/>
  <c r="AV13" i="4" s="1"/>
  <c r="AK13" i="4"/>
  <c r="AU13" i="4" s="1"/>
  <c r="AJ13" i="4"/>
  <c r="AT13" i="4" s="1"/>
  <c r="AI13" i="4"/>
  <c r="AS13" i="4" s="1"/>
  <c r="AH13" i="4"/>
  <c r="AR13" i="4" s="1"/>
  <c r="AG13" i="4"/>
  <c r="AQ13" i="4" s="1"/>
  <c r="AF13" i="4"/>
  <c r="AP13" i="4" s="1"/>
  <c r="AO11" i="4"/>
  <c r="AN11" i="4"/>
  <c r="AX11" i="4" s="1"/>
  <c r="AM11" i="4"/>
  <c r="AW11" i="4" s="1"/>
  <c r="AL11" i="4"/>
  <c r="AV11" i="4" s="1"/>
  <c r="AK11" i="4"/>
  <c r="AU11" i="4" s="1"/>
  <c r="AJ11" i="4"/>
  <c r="AT11" i="4" s="1"/>
  <c r="AI11" i="4"/>
  <c r="AS11" i="4" s="1"/>
  <c r="AH11" i="4"/>
  <c r="AR11" i="4" s="1"/>
  <c r="AG11" i="4"/>
  <c r="AQ11" i="4" s="1"/>
  <c r="AF11" i="4"/>
  <c r="AP11" i="4" s="1"/>
  <c r="AO9" i="4"/>
  <c r="AN9" i="4"/>
  <c r="AX9" i="4" s="1"/>
  <c r="AM9" i="4"/>
  <c r="AW9" i="4" s="1"/>
  <c r="AL9" i="4"/>
  <c r="AV9" i="4" s="1"/>
  <c r="AK9" i="4"/>
  <c r="AU9" i="4" s="1"/>
  <c r="AJ9" i="4"/>
  <c r="AT9" i="4" s="1"/>
  <c r="AI9" i="4"/>
  <c r="AS9" i="4" s="1"/>
  <c r="AH9" i="4"/>
  <c r="AR9" i="4" s="1"/>
  <c r="AG9" i="4"/>
  <c r="AQ9" i="4" s="1"/>
  <c r="AF9" i="4"/>
  <c r="AP9" i="4" s="1"/>
  <c r="AV51" i="3"/>
  <c r="AU51" i="3"/>
  <c r="BE51" i="3" s="1"/>
  <c r="AT51" i="3"/>
  <c r="BD51" i="3" s="1"/>
  <c r="AS51" i="3"/>
  <c r="BC51" i="3" s="1"/>
  <c r="AR51" i="3"/>
  <c r="BB51" i="3" s="1"/>
  <c r="AQ51" i="3"/>
  <c r="BA51" i="3" s="1"/>
  <c r="AP51" i="3"/>
  <c r="AZ51" i="3" s="1"/>
  <c r="AO51" i="3"/>
  <c r="AY51" i="3" s="1"/>
  <c r="AN51" i="3"/>
  <c r="AX51" i="3" s="1"/>
  <c r="AM51" i="3"/>
  <c r="AW51" i="3" s="1"/>
  <c r="AV49" i="3"/>
  <c r="AU49" i="3"/>
  <c r="BE49" i="3" s="1"/>
  <c r="AT49" i="3"/>
  <c r="BD49" i="3" s="1"/>
  <c r="AS49" i="3"/>
  <c r="BC49" i="3" s="1"/>
  <c r="AR49" i="3"/>
  <c r="BB49" i="3" s="1"/>
  <c r="AQ49" i="3"/>
  <c r="BA49" i="3" s="1"/>
  <c r="AP49" i="3"/>
  <c r="AZ49" i="3" s="1"/>
  <c r="AO49" i="3"/>
  <c r="AY49" i="3" s="1"/>
  <c r="AN49" i="3"/>
  <c r="AX49" i="3" s="1"/>
  <c r="AM49" i="3"/>
  <c r="AW49" i="3" s="1"/>
  <c r="AV47" i="3"/>
  <c r="AU47" i="3"/>
  <c r="BE47" i="3" s="1"/>
  <c r="AT47" i="3"/>
  <c r="BD47" i="3" s="1"/>
  <c r="AS47" i="3"/>
  <c r="BC47" i="3" s="1"/>
  <c r="AR47" i="3"/>
  <c r="BB47" i="3" s="1"/>
  <c r="AQ47" i="3"/>
  <c r="BA47" i="3" s="1"/>
  <c r="AP47" i="3"/>
  <c r="AZ47" i="3" s="1"/>
  <c r="AO47" i="3"/>
  <c r="AY47" i="3" s="1"/>
  <c r="AN47" i="3"/>
  <c r="AX47" i="3" s="1"/>
  <c r="AM47" i="3"/>
  <c r="AW47" i="3" s="1"/>
  <c r="AV45" i="3"/>
  <c r="AU45" i="3"/>
  <c r="BE45" i="3" s="1"/>
  <c r="AT45" i="3"/>
  <c r="BD45" i="3" s="1"/>
  <c r="AS45" i="3"/>
  <c r="BC45" i="3" s="1"/>
  <c r="AR45" i="3"/>
  <c r="BB45" i="3" s="1"/>
  <c r="AQ45" i="3"/>
  <c r="BA45" i="3" s="1"/>
  <c r="AP45" i="3"/>
  <c r="AZ45" i="3" s="1"/>
  <c r="AO45" i="3"/>
  <c r="AY45" i="3" s="1"/>
  <c r="AN45" i="3"/>
  <c r="AX45" i="3" s="1"/>
  <c r="AM45" i="3"/>
  <c r="AW45" i="3" s="1"/>
  <c r="AV43" i="3"/>
  <c r="AU43" i="3"/>
  <c r="BE43" i="3" s="1"/>
  <c r="AT43" i="3"/>
  <c r="BD43" i="3" s="1"/>
  <c r="AS43" i="3"/>
  <c r="BC43" i="3" s="1"/>
  <c r="AR43" i="3"/>
  <c r="BB43" i="3" s="1"/>
  <c r="AQ43" i="3"/>
  <c r="BA43" i="3" s="1"/>
  <c r="AP43" i="3"/>
  <c r="AZ43" i="3" s="1"/>
  <c r="AO43" i="3"/>
  <c r="AY43" i="3" s="1"/>
  <c r="AN43" i="3"/>
  <c r="AX43" i="3" s="1"/>
  <c r="AM43" i="3"/>
  <c r="AW43" i="3" s="1"/>
  <c r="AV41" i="3"/>
  <c r="AU41" i="3"/>
  <c r="BE41" i="3" s="1"/>
  <c r="AT41" i="3"/>
  <c r="BD41" i="3" s="1"/>
  <c r="AS41" i="3"/>
  <c r="BC41" i="3" s="1"/>
  <c r="AR41" i="3"/>
  <c r="BB41" i="3" s="1"/>
  <c r="AQ41" i="3"/>
  <c r="BA41" i="3" s="1"/>
  <c r="AP41" i="3"/>
  <c r="AZ41" i="3" s="1"/>
  <c r="AO41" i="3"/>
  <c r="AY41" i="3" s="1"/>
  <c r="AN41" i="3"/>
  <c r="AX41" i="3" s="1"/>
  <c r="AM41" i="3"/>
  <c r="AW41" i="3" s="1"/>
  <c r="AV39" i="3"/>
  <c r="AU39" i="3"/>
  <c r="BE39" i="3" s="1"/>
  <c r="AT39" i="3"/>
  <c r="BD39" i="3" s="1"/>
  <c r="AS39" i="3"/>
  <c r="BC39" i="3" s="1"/>
  <c r="AR39" i="3"/>
  <c r="BB39" i="3" s="1"/>
  <c r="AQ39" i="3"/>
  <c r="BA39" i="3" s="1"/>
  <c r="AP39" i="3"/>
  <c r="AZ39" i="3" s="1"/>
  <c r="AO39" i="3"/>
  <c r="AY39" i="3" s="1"/>
  <c r="AN39" i="3"/>
  <c r="AX39" i="3" s="1"/>
  <c r="AM39" i="3"/>
  <c r="AW39" i="3" s="1"/>
  <c r="AV37" i="3"/>
  <c r="AU37" i="3"/>
  <c r="BE37" i="3" s="1"/>
  <c r="AT37" i="3"/>
  <c r="BD37" i="3" s="1"/>
  <c r="AS37" i="3"/>
  <c r="BC37" i="3" s="1"/>
  <c r="AR37" i="3"/>
  <c r="BB37" i="3" s="1"/>
  <c r="AQ37" i="3"/>
  <c r="BA37" i="3" s="1"/>
  <c r="AP37" i="3"/>
  <c r="AZ37" i="3" s="1"/>
  <c r="AO37" i="3"/>
  <c r="AY37" i="3" s="1"/>
  <c r="AN37" i="3"/>
  <c r="AX37" i="3" s="1"/>
  <c r="AM37" i="3"/>
  <c r="AW37" i="3" s="1"/>
  <c r="AV35" i="3"/>
  <c r="AU35" i="3"/>
  <c r="BE35" i="3" s="1"/>
  <c r="AT35" i="3"/>
  <c r="BD35" i="3" s="1"/>
  <c r="AS35" i="3"/>
  <c r="BC35" i="3" s="1"/>
  <c r="AR35" i="3"/>
  <c r="BB35" i="3" s="1"/>
  <c r="AQ35" i="3"/>
  <c r="BA35" i="3" s="1"/>
  <c r="AP35" i="3"/>
  <c r="AZ35" i="3" s="1"/>
  <c r="AO35" i="3"/>
  <c r="AY35" i="3" s="1"/>
  <c r="AN35" i="3"/>
  <c r="AX35" i="3" s="1"/>
  <c r="AM35" i="3"/>
  <c r="AW35" i="3" s="1"/>
  <c r="AV33" i="3"/>
  <c r="AU33" i="3"/>
  <c r="BE33" i="3" s="1"/>
  <c r="AT33" i="3"/>
  <c r="BD33" i="3" s="1"/>
  <c r="AS33" i="3"/>
  <c r="BC33" i="3" s="1"/>
  <c r="AR33" i="3"/>
  <c r="BB33" i="3" s="1"/>
  <c r="AQ33" i="3"/>
  <c r="BA33" i="3" s="1"/>
  <c r="AP33" i="3"/>
  <c r="AZ33" i="3" s="1"/>
  <c r="AO33" i="3"/>
  <c r="AY33" i="3" s="1"/>
  <c r="AN33" i="3"/>
  <c r="AX33" i="3" s="1"/>
  <c r="AM33" i="3"/>
  <c r="AW33" i="3" s="1"/>
  <c r="AV27" i="3"/>
  <c r="AU27" i="3"/>
  <c r="BE27" i="3" s="1"/>
  <c r="AT27" i="3"/>
  <c r="BD27" i="3" s="1"/>
  <c r="AS27" i="3"/>
  <c r="BC27" i="3" s="1"/>
  <c r="AR27" i="3"/>
  <c r="BB27" i="3" s="1"/>
  <c r="AQ27" i="3"/>
  <c r="BA27" i="3" s="1"/>
  <c r="AP27" i="3"/>
  <c r="AZ27" i="3" s="1"/>
  <c r="AO27" i="3"/>
  <c r="AY27" i="3" s="1"/>
  <c r="AN27" i="3"/>
  <c r="AX27" i="3" s="1"/>
  <c r="AM27" i="3"/>
  <c r="AW27" i="3" s="1"/>
  <c r="AV25" i="3"/>
  <c r="AU25" i="3"/>
  <c r="BE25" i="3" s="1"/>
  <c r="AT25" i="3"/>
  <c r="BD25" i="3" s="1"/>
  <c r="AS25" i="3"/>
  <c r="BC25" i="3" s="1"/>
  <c r="AR25" i="3"/>
  <c r="BB25" i="3" s="1"/>
  <c r="AQ25" i="3"/>
  <c r="BA25" i="3" s="1"/>
  <c r="AP25" i="3"/>
  <c r="AZ25" i="3" s="1"/>
  <c r="AO25" i="3"/>
  <c r="AY25" i="3" s="1"/>
  <c r="AN25" i="3"/>
  <c r="AX25" i="3" s="1"/>
  <c r="AM25" i="3"/>
  <c r="AW25" i="3" s="1"/>
  <c r="AV23" i="3"/>
  <c r="AU23" i="3"/>
  <c r="BE23" i="3" s="1"/>
  <c r="AT23" i="3"/>
  <c r="BD23" i="3" s="1"/>
  <c r="AS23" i="3"/>
  <c r="BC23" i="3" s="1"/>
  <c r="AR23" i="3"/>
  <c r="BB23" i="3" s="1"/>
  <c r="AQ23" i="3"/>
  <c r="BA23" i="3" s="1"/>
  <c r="AP23" i="3"/>
  <c r="AZ23" i="3" s="1"/>
  <c r="AO23" i="3"/>
  <c r="AY23" i="3" s="1"/>
  <c r="AN23" i="3"/>
  <c r="AX23" i="3" s="1"/>
  <c r="AM23" i="3"/>
  <c r="AW23" i="3" s="1"/>
  <c r="AV21" i="3"/>
  <c r="AU21" i="3"/>
  <c r="BE21" i="3" s="1"/>
  <c r="AT21" i="3"/>
  <c r="BD21" i="3" s="1"/>
  <c r="AS21" i="3"/>
  <c r="BC21" i="3" s="1"/>
  <c r="AR21" i="3"/>
  <c r="BB21" i="3" s="1"/>
  <c r="AQ21" i="3"/>
  <c r="BA21" i="3" s="1"/>
  <c r="AP21" i="3"/>
  <c r="AZ21" i="3" s="1"/>
  <c r="AO21" i="3"/>
  <c r="AY21" i="3" s="1"/>
  <c r="AN21" i="3"/>
  <c r="AX21" i="3" s="1"/>
  <c r="AM21" i="3"/>
  <c r="AW21" i="3" s="1"/>
  <c r="AV19" i="3"/>
  <c r="AU19" i="3"/>
  <c r="BE19" i="3" s="1"/>
  <c r="AT19" i="3"/>
  <c r="BD19" i="3" s="1"/>
  <c r="AS19" i="3"/>
  <c r="BC19" i="3" s="1"/>
  <c r="AR19" i="3"/>
  <c r="BB19" i="3" s="1"/>
  <c r="AQ19" i="3"/>
  <c r="BA19" i="3" s="1"/>
  <c r="AP19" i="3"/>
  <c r="AZ19" i="3" s="1"/>
  <c r="AO19" i="3"/>
  <c r="AY19" i="3" s="1"/>
  <c r="AN19" i="3"/>
  <c r="AX19" i="3" s="1"/>
  <c r="AM19" i="3"/>
  <c r="AW19" i="3" s="1"/>
  <c r="AV17" i="3"/>
  <c r="AU17" i="3"/>
  <c r="BE17" i="3" s="1"/>
  <c r="AT17" i="3"/>
  <c r="BD17" i="3" s="1"/>
  <c r="AS17" i="3"/>
  <c r="BC17" i="3" s="1"/>
  <c r="AR17" i="3"/>
  <c r="BB17" i="3" s="1"/>
  <c r="AQ17" i="3"/>
  <c r="BA17" i="3" s="1"/>
  <c r="AP17" i="3"/>
  <c r="AZ17" i="3" s="1"/>
  <c r="AO17" i="3"/>
  <c r="AY17" i="3" s="1"/>
  <c r="AN17" i="3"/>
  <c r="AX17" i="3" s="1"/>
  <c r="AM17" i="3"/>
  <c r="AW17" i="3" s="1"/>
  <c r="AV15" i="3"/>
  <c r="AU15" i="3"/>
  <c r="BE15" i="3" s="1"/>
  <c r="AT15" i="3"/>
  <c r="BD15" i="3" s="1"/>
  <c r="AS15" i="3"/>
  <c r="BC15" i="3" s="1"/>
  <c r="AR15" i="3"/>
  <c r="BB15" i="3" s="1"/>
  <c r="AQ15" i="3"/>
  <c r="BA15" i="3" s="1"/>
  <c r="AP15" i="3"/>
  <c r="AZ15" i="3" s="1"/>
  <c r="AO15" i="3"/>
  <c r="AY15" i="3" s="1"/>
  <c r="AN15" i="3"/>
  <c r="AX15" i="3" s="1"/>
  <c r="AM15" i="3"/>
  <c r="AW15" i="3" s="1"/>
  <c r="AV13" i="3"/>
  <c r="AU13" i="3"/>
  <c r="BE13" i="3" s="1"/>
  <c r="AT13" i="3"/>
  <c r="BD13" i="3" s="1"/>
  <c r="AS13" i="3"/>
  <c r="BC13" i="3" s="1"/>
  <c r="AR13" i="3"/>
  <c r="BB13" i="3" s="1"/>
  <c r="AQ13" i="3"/>
  <c r="BA13" i="3" s="1"/>
  <c r="AP13" i="3"/>
  <c r="AZ13" i="3" s="1"/>
  <c r="AO13" i="3"/>
  <c r="AY13" i="3" s="1"/>
  <c r="AN13" i="3"/>
  <c r="AX13" i="3" s="1"/>
  <c r="AM13" i="3"/>
  <c r="AW13" i="3" s="1"/>
  <c r="AV11" i="3"/>
  <c r="AU11" i="3"/>
  <c r="BE11" i="3" s="1"/>
  <c r="AT11" i="3"/>
  <c r="BD11" i="3" s="1"/>
  <c r="AS11" i="3"/>
  <c r="BC11" i="3" s="1"/>
  <c r="AR11" i="3"/>
  <c r="BB11" i="3" s="1"/>
  <c r="AQ11" i="3"/>
  <c r="BA11" i="3" s="1"/>
  <c r="AP11" i="3"/>
  <c r="AZ11" i="3" s="1"/>
  <c r="AO11" i="3"/>
  <c r="AY11" i="3" s="1"/>
  <c r="AN11" i="3"/>
  <c r="AX11" i="3" s="1"/>
  <c r="AM11" i="3"/>
  <c r="AW11" i="3" s="1"/>
  <c r="AV9" i="3"/>
  <c r="AU9" i="3"/>
  <c r="BE9" i="3" s="1"/>
  <c r="AT9" i="3"/>
  <c r="BD9" i="3" s="1"/>
  <c r="AS9" i="3"/>
  <c r="BC9" i="3" s="1"/>
  <c r="AR9" i="3"/>
  <c r="BB9" i="3" s="1"/>
  <c r="AQ9" i="3"/>
  <c r="BA9" i="3" s="1"/>
  <c r="AP9" i="3"/>
  <c r="AZ9" i="3" s="1"/>
  <c r="AO9" i="3"/>
  <c r="AY9" i="3" s="1"/>
  <c r="AN9" i="3"/>
  <c r="AX9" i="3" s="1"/>
  <c r="AM9" i="3"/>
  <c r="AW9" i="3" s="1"/>
  <c r="AY51" i="1"/>
  <c r="AX51" i="1"/>
  <c r="BH51" i="1" s="1"/>
  <c r="AW51" i="1"/>
  <c r="BG51" i="1" s="1"/>
  <c r="AV51" i="1"/>
  <c r="BF51" i="1" s="1"/>
  <c r="AU51" i="1"/>
  <c r="BE51" i="1" s="1"/>
  <c r="AT51" i="1"/>
  <c r="BD51" i="1" s="1"/>
  <c r="AS51" i="1"/>
  <c r="BC51" i="1" s="1"/>
  <c r="AR51" i="1"/>
  <c r="BB51" i="1" s="1"/>
  <c r="AQ51" i="1"/>
  <c r="BA51" i="1" s="1"/>
  <c r="AP51" i="1"/>
  <c r="AZ51" i="1" s="1"/>
  <c r="AY49" i="1"/>
  <c r="AX49" i="1"/>
  <c r="BH49" i="1" s="1"/>
  <c r="AW49" i="1"/>
  <c r="BG49" i="1" s="1"/>
  <c r="AV49" i="1"/>
  <c r="BF49" i="1" s="1"/>
  <c r="AU49" i="1"/>
  <c r="BE49" i="1" s="1"/>
  <c r="AT49" i="1"/>
  <c r="BD49" i="1" s="1"/>
  <c r="AS49" i="1"/>
  <c r="BC49" i="1" s="1"/>
  <c r="AR49" i="1"/>
  <c r="BB49" i="1" s="1"/>
  <c r="AQ49" i="1"/>
  <c r="BA49" i="1" s="1"/>
  <c r="AP49" i="1"/>
  <c r="AZ49" i="1" s="1"/>
  <c r="AY47" i="1"/>
  <c r="AX47" i="1"/>
  <c r="BH47" i="1" s="1"/>
  <c r="AW47" i="1"/>
  <c r="BG47" i="1" s="1"/>
  <c r="AV47" i="1"/>
  <c r="BF47" i="1" s="1"/>
  <c r="AU47" i="1"/>
  <c r="BE47" i="1" s="1"/>
  <c r="AT47" i="1"/>
  <c r="BD47" i="1" s="1"/>
  <c r="AS47" i="1"/>
  <c r="BC47" i="1" s="1"/>
  <c r="AR47" i="1"/>
  <c r="BB47" i="1" s="1"/>
  <c r="AQ47" i="1"/>
  <c r="BA47" i="1" s="1"/>
  <c r="AP47" i="1"/>
  <c r="AZ47" i="1" s="1"/>
  <c r="BI47" i="1" s="1"/>
  <c r="AY45" i="1"/>
  <c r="AX45" i="1"/>
  <c r="BH45" i="1" s="1"/>
  <c r="AW45" i="1"/>
  <c r="BG45" i="1" s="1"/>
  <c r="AV45" i="1"/>
  <c r="BF45" i="1" s="1"/>
  <c r="AU45" i="1"/>
  <c r="BE45" i="1" s="1"/>
  <c r="AT45" i="1"/>
  <c r="BD45" i="1" s="1"/>
  <c r="AS45" i="1"/>
  <c r="BC45" i="1" s="1"/>
  <c r="AR45" i="1"/>
  <c r="BB45" i="1" s="1"/>
  <c r="AQ45" i="1"/>
  <c r="BA45" i="1" s="1"/>
  <c r="AP45" i="1"/>
  <c r="AZ45" i="1" s="1"/>
  <c r="AY43" i="1"/>
  <c r="AX43" i="1"/>
  <c r="BH43" i="1" s="1"/>
  <c r="AW43" i="1"/>
  <c r="BG43" i="1" s="1"/>
  <c r="AV43" i="1"/>
  <c r="BF43" i="1" s="1"/>
  <c r="AU43" i="1"/>
  <c r="BE43" i="1" s="1"/>
  <c r="AT43" i="1"/>
  <c r="BD43" i="1" s="1"/>
  <c r="AS43" i="1"/>
  <c r="BC43" i="1" s="1"/>
  <c r="AR43" i="1"/>
  <c r="BB43" i="1" s="1"/>
  <c r="AQ43" i="1"/>
  <c r="BA43" i="1" s="1"/>
  <c r="AP43" i="1"/>
  <c r="AZ43" i="1" s="1"/>
  <c r="AY41" i="1"/>
  <c r="AX41" i="1"/>
  <c r="BH41" i="1" s="1"/>
  <c r="AW41" i="1"/>
  <c r="BG41" i="1" s="1"/>
  <c r="AV41" i="1"/>
  <c r="BF41" i="1" s="1"/>
  <c r="AU41" i="1"/>
  <c r="BE41" i="1" s="1"/>
  <c r="AT41" i="1"/>
  <c r="BD41" i="1" s="1"/>
  <c r="AS41" i="1"/>
  <c r="BC41" i="1" s="1"/>
  <c r="AR41" i="1"/>
  <c r="BB41" i="1" s="1"/>
  <c r="AQ41" i="1"/>
  <c r="BA41" i="1" s="1"/>
  <c r="AP41" i="1"/>
  <c r="AZ41" i="1" s="1"/>
  <c r="AY39" i="1"/>
  <c r="AX39" i="1"/>
  <c r="BH39" i="1" s="1"/>
  <c r="AW39" i="1"/>
  <c r="BG39" i="1" s="1"/>
  <c r="AV39" i="1"/>
  <c r="BF39" i="1" s="1"/>
  <c r="AU39" i="1"/>
  <c r="BE39" i="1" s="1"/>
  <c r="AT39" i="1"/>
  <c r="BD39" i="1" s="1"/>
  <c r="AS39" i="1"/>
  <c r="BC39" i="1" s="1"/>
  <c r="AR39" i="1"/>
  <c r="BB39" i="1" s="1"/>
  <c r="AQ39" i="1"/>
  <c r="BA39" i="1" s="1"/>
  <c r="AP39" i="1"/>
  <c r="AZ39" i="1" s="1"/>
  <c r="AY37" i="1"/>
  <c r="AX37" i="1"/>
  <c r="BH37" i="1" s="1"/>
  <c r="AW37" i="1"/>
  <c r="BG37" i="1" s="1"/>
  <c r="AV37" i="1"/>
  <c r="BF37" i="1" s="1"/>
  <c r="AU37" i="1"/>
  <c r="BE37" i="1" s="1"/>
  <c r="AT37" i="1"/>
  <c r="BD37" i="1" s="1"/>
  <c r="AS37" i="1"/>
  <c r="BC37" i="1" s="1"/>
  <c r="AR37" i="1"/>
  <c r="BB37" i="1" s="1"/>
  <c r="AQ37" i="1"/>
  <c r="BA37" i="1" s="1"/>
  <c r="AP37" i="1"/>
  <c r="AZ37" i="1" s="1"/>
  <c r="AY35" i="1"/>
  <c r="AX35" i="1"/>
  <c r="BH35" i="1" s="1"/>
  <c r="AW35" i="1"/>
  <c r="BG35" i="1" s="1"/>
  <c r="AV35" i="1"/>
  <c r="BF35" i="1" s="1"/>
  <c r="AU35" i="1"/>
  <c r="BE35" i="1" s="1"/>
  <c r="AT35" i="1"/>
  <c r="BD35" i="1" s="1"/>
  <c r="AS35" i="1"/>
  <c r="BC35" i="1" s="1"/>
  <c r="AR35" i="1"/>
  <c r="BB35" i="1" s="1"/>
  <c r="AQ35" i="1"/>
  <c r="BA35" i="1" s="1"/>
  <c r="AP35" i="1"/>
  <c r="AZ35" i="1" s="1"/>
  <c r="AY33" i="1"/>
  <c r="AX33" i="1"/>
  <c r="BH33" i="1" s="1"/>
  <c r="AW33" i="1"/>
  <c r="BG33" i="1" s="1"/>
  <c r="AV33" i="1"/>
  <c r="BF33" i="1" s="1"/>
  <c r="AU33" i="1"/>
  <c r="BE33" i="1" s="1"/>
  <c r="AT33" i="1"/>
  <c r="BD33" i="1" s="1"/>
  <c r="AS33" i="1"/>
  <c r="BC33" i="1" s="1"/>
  <c r="AR33" i="1"/>
  <c r="BB33" i="1" s="1"/>
  <c r="AQ33" i="1"/>
  <c r="BA33" i="1" s="1"/>
  <c r="AP33" i="1"/>
  <c r="AZ33" i="1" s="1"/>
  <c r="AY27" i="1"/>
  <c r="AX27" i="1"/>
  <c r="BH27" i="1" s="1"/>
  <c r="AW27" i="1"/>
  <c r="BG27" i="1" s="1"/>
  <c r="AV27" i="1"/>
  <c r="BF27" i="1" s="1"/>
  <c r="AU27" i="1"/>
  <c r="BE27" i="1" s="1"/>
  <c r="AT27" i="1"/>
  <c r="BD27" i="1" s="1"/>
  <c r="AS27" i="1"/>
  <c r="BC27" i="1" s="1"/>
  <c r="AR27" i="1"/>
  <c r="BB27" i="1" s="1"/>
  <c r="AQ27" i="1"/>
  <c r="BA27" i="1" s="1"/>
  <c r="AP27" i="1"/>
  <c r="AZ27" i="1" s="1"/>
  <c r="BI27" i="1" s="1"/>
  <c r="AY25" i="1"/>
  <c r="AX25" i="1"/>
  <c r="BH25" i="1" s="1"/>
  <c r="AW25" i="1"/>
  <c r="BG25" i="1" s="1"/>
  <c r="AV25" i="1"/>
  <c r="BF25" i="1" s="1"/>
  <c r="AU25" i="1"/>
  <c r="BE25" i="1" s="1"/>
  <c r="AT25" i="1"/>
  <c r="BD25" i="1" s="1"/>
  <c r="AS25" i="1"/>
  <c r="BC25" i="1" s="1"/>
  <c r="AR25" i="1"/>
  <c r="BB25" i="1" s="1"/>
  <c r="AQ25" i="1"/>
  <c r="BA25" i="1" s="1"/>
  <c r="AP25" i="1"/>
  <c r="AZ25" i="1" s="1"/>
  <c r="AY23" i="1"/>
  <c r="AX23" i="1"/>
  <c r="BH23" i="1" s="1"/>
  <c r="AW23" i="1"/>
  <c r="BG23" i="1" s="1"/>
  <c r="AV23" i="1"/>
  <c r="BF23" i="1" s="1"/>
  <c r="AU23" i="1"/>
  <c r="BE23" i="1" s="1"/>
  <c r="AT23" i="1"/>
  <c r="BD23" i="1" s="1"/>
  <c r="AS23" i="1"/>
  <c r="BC23" i="1" s="1"/>
  <c r="AR23" i="1"/>
  <c r="BB23" i="1" s="1"/>
  <c r="AQ23" i="1"/>
  <c r="BA23" i="1" s="1"/>
  <c r="AP23" i="1"/>
  <c r="AZ23" i="1" s="1"/>
  <c r="AY21" i="1"/>
  <c r="AX21" i="1"/>
  <c r="BH21" i="1" s="1"/>
  <c r="AW21" i="1"/>
  <c r="BG21" i="1" s="1"/>
  <c r="AV21" i="1"/>
  <c r="BF21" i="1" s="1"/>
  <c r="AU21" i="1"/>
  <c r="BE21" i="1" s="1"/>
  <c r="AT21" i="1"/>
  <c r="BD21" i="1" s="1"/>
  <c r="AS21" i="1"/>
  <c r="BC21" i="1" s="1"/>
  <c r="AR21" i="1"/>
  <c r="BB21" i="1" s="1"/>
  <c r="AQ21" i="1"/>
  <c r="BA21" i="1" s="1"/>
  <c r="AP21" i="1"/>
  <c r="AZ21" i="1" s="1"/>
  <c r="AY19" i="1"/>
  <c r="AX19" i="1"/>
  <c r="BH19" i="1" s="1"/>
  <c r="AW19" i="1"/>
  <c r="BG19" i="1" s="1"/>
  <c r="AV19" i="1"/>
  <c r="BF19" i="1" s="1"/>
  <c r="AU19" i="1"/>
  <c r="BE19" i="1" s="1"/>
  <c r="AT19" i="1"/>
  <c r="BD19" i="1" s="1"/>
  <c r="AS19" i="1"/>
  <c r="BC19" i="1" s="1"/>
  <c r="AR19" i="1"/>
  <c r="BB19" i="1" s="1"/>
  <c r="AQ19" i="1"/>
  <c r="BA19" i="1" s="1"/>
  <c r="AP19" i="1"/>
  <c r="AZ19" i="1" s="1"/>
  <c r="BI19" i="1" s="1"/>
  <c r="AY17" i="1"/>
  <c r="AX17" i="1"/>
  <c r="BH17" i="1" s="1"/>
  <c r="AW17" i="1"/>
  <c r="BG17" i="1" s="1"/>
  <c r="AV17" i="1"/>
  <c r="BF17" i="1" s="1"/>
  <c r="AU17" i="1"/>
  <c r="BE17" i="1" s="1"/>
  <c r="AT17" i="1"/>
  <c r="BD17" i="1" s="1"/>
  <c r="AS17" i="1"/>
  <c r="BC17" i="1" s="1"/>
  <c r="AR17" i="1"/>
  <c r="BB17" i="1" s="1"/>
  <c r="AQ17" i="1"/>
  <c r="BA17" i="1" s="1"/>
  <c r="AP17" i="1"/>
  <c r="AZ17" i="1" s="1"/>
  <c r="AY15" i="1"/>
  <c r="AX15" i="1"/>
  <c r="BH15" i="1" s="1"/>
  <c r="AW15" i="1"/>
  <c r="BG15" i="1" s="1"/>
  <c r="AV15" i="1"/>
  <c r="BF15" i="1" s="1"/>
  <c r="AU15" i="1"/>
  <c r="BE15" i="1" s="1"/>
  <c r="AT15" i="1"/>
  <c r="BD15" i="1" s="1"/>
  <c r="AS15" i="1"/>
  <c r="BC15" i="1" s="1"/>
  <c r="AR15" i="1"/>
  <c r="BB15" i="1" s="1"/>
  <c r="AQ15" i="1"/>
  <c r="BA15" i="1" s="1"/>
  <c r="AP15" i="1"/>
  <c r="AZ15" i="1" s="1"/>
  <c r="BI15" i="1" s="1"/>
  <c r="AY13" i="1"/>
  <c r="AX13" i="1"/>
  <c r="BH13" i="1" s="1"/>
  <c r="AW13" i="1"/>
  <c r="BG13" i="1" s="1"/>
  <c r="AV13" i="1"/>
  <c r="BF13" i="1" s="1"/>
  <c r="AU13" i="1"/>
  <c r="BE13" i="1" s="1"/>
  <c r="AT13" i="1"/>
  <c r="BD13" i="1" s="1"/>
  <c r="AS13" i="1"/>
  <c r="BC13" i="1" s="1"/>
  <c r="AR13" i="1"/>
  <c r="BB13" i="1" s="1"/>
  <c r="AQ13" i="1"/>
  <c r="BA13" i="1" s="1"/>
  <c r="AP13" i="1"/>
  <c r="AZ13" i="1" s="1"/>
  <c r="AY9" i="1"/>
  <c r="AX9" i="1"/>
  <c r="BH9" i="1" s="1"/>
  <c r="AW9" i="1"/>
  <c r="BG9" i="1" s="1"/>
  <c r="AV9" i="1"/>
  <c r="BF9" i="1" s="1"/>
  <c r="AU9" i="1"/>
  <c r="BE9" i="1" s="1"/>
  <c r="AT9" i="1"/>
  <c r="BD9" i="1" s="1"/>
  <c r="AS9" i="1"/>
  <c r="BC9" i="1" s="1"/>
  <c r="AR9" i="1"/>
  <c r="BB9" i="1" s="1"/>
  <c r="AQ9" i="1"/>
  <c r="BA9" i="1" s="1"/>
  <c r="AP9" i="1"/>
  <c r="AZ9" i="1" s="1"/>
  <c r="AY51" i="5"/>
  <c r="AX51" i="5"/>
  <c r="BH51" i="5" s="1"/>
  <c r="AW51" i="5"/>
  <c r="BG51" i="5" s="1"/>
  <c r="AV51" i="5"/>
  <c r="BF51" i="5" s="1"/>
  <c r="AU51" i="5"/>
  <c r="BE51" i="5" s="1"/>
  <c r="AT51" i="5"/>
  <c r="BD51" i="5" s="1"/>
  <c r="AS51" i="5"/>
  <c r="BC51" i="5" s="1"/>
  <c r="AR51" i="5"/>
  <c r="BB51" i="5" s="1"/>
  <c r="AQ51" i="5"/>
  <c r="BA51" i="5" s="1"/>
  <c r="AP51" i="5"/>
  <c r="AZ51" i="5" s="1"/>
  <c r="BI51" i="5" s="1"/>
  <c r="AY49" i="5"/>
  <c r="AX49" i="5"/>
  <c r="BH49" i="5" s="1"/>
  <c r="AW49" i="5"/>
  <c r="BG49" i="5" s="1"/>
  <c r="AV49" i="5"/>
  <c r="BF49" i="5" s="1"/>
  <c r="AU49" i="5"/>
  <c r="BE49" i="5" s="1"/>
  <c r="AT49" i="5"/>
  <c r="BD49" i="5" s="1"/>
  <c r="AS49" i="5"/>
  <c r="BC49" i="5" s="1"/>
  <c r="AR49" i="5"/>
  <c r="BB49" i="5" s="1"/>
  <c r="AQ49" i="5"/>
  <c r="BA49" i="5" s="1"/>
  <c r="AP49" i="5"/>
  <c r="AZ49" i="5" s="1"/>
  <c r="BI49" i="5" s="1"/>
  <c r="AY47" i="5"/>
  <c r="AX47" i="5"/>
  <c r="BH47" i="5" s="1"/>
  <c r="AW47" i="5"/>
  <c r="BG47" i="5" s="1"/>
  <c r="AV47" i="5"/>
  <c r="BF47" i="5" s="1"/>
  <c r="AU47" i="5"/>
  <c r="BE47" i="5" s="1"/>
  <c r="AT47" i="5"/>
  <c r="BD47" i="5" s="1"/>
  <c r="AS47" i="5"/>
  <c r="BC47" i="5" s="1"/>
  <c r="AR47" i="5"/>
  <c r="BB47" i="5" s="1"/>
  <c r="AQ47" i="5"/>
  <c r="BA47" i="5" s="1"/>
  <c r="AP47" i="5"/>
  <c r="AZ47" i="5" s="1"/>
  <c r="AY45" i="5"/>
  <c r="AX45" i="5"/>
  <c r="BH45" i="5" s="1"/>
  <c r="AW45" i="5"/>
  <c r="BG45" i="5" s="1"/>
  <c r="AV45" i="5"/>
  <c r="BF45" i="5" s="1"/>
  <c r="AU45" i="5"/>
  <c r="BE45" i="5" s="1"/>
  <c r="AT45" i="5"/>
  <c r="BD45" i="5" s="1"/>
  <c r="AS45" i="5"/>
  <c r="BC45" i="5" s="1"/>
  <c r="AR45" i="5"/>
  <c r="BB45" i="5" s="1"/>
  <c r="AQ45" i="5"/>
  <c r="BA45" i="5" s="1"/>
  <c r="AP45" i="5"/>
  <c r="AZ45" i="5" s="1"/>
  <c r="BI45" i="5" s="1"/>
  <c r="AY43" i="5"/>
  <c r="AX43" i="5"/>
  <c r="BH43" i="5" s="1"/>
  <c r="AW43" i="5"/>
  <c r="BG43" i="5" s="1"/>
  <c r="AV43" i="5"/>
  <c r="BF43" i="5" s="1"/>
  <c r="AU43" i="5"/>
  <c r="BE43" i="5" s="1"/>
  <c r="AT43" i="5"/>
  <c r="BD43" i="5" s="1"/>
  <c r="AS43" i="5"/>
  <c r="BC43" i="5" s="1"/>
  <c r="AR43" i="5"/>
  <c r="BB43" i="5" s="1"/>
  <c r="AQ43" i="5"/>
  <c r="BA43" i="5" s="1"/>
  <c r="AP43" i="5"/>
  <c r="AZ43" i="5" s="1"/>
  <c r="BI43" i="5" s="1"/>
  <c r="AY41" i="5"/>
  <c r="AX41" i="5"/>
  <c r="BH41" i="5" s="1"/>
  <c r="AW41" i="5"/>
  <c r="BG41" i="5" s="1"/>
  <c r="AV41" i="5"/>
  <c r="BF41" i="5" s="1"/>
  <c r="AU41" i="5"/>
  <c r="BE41" i="5" s="1"/>
  <c r="AT41" i="5"/>
  <c r="BD41" i="5" s="1"/>
  <c r="AS41" i="5"/>
  <c r="BC41" i="5" s="1"/>
  <c r="AR41" i="5"/>
  <c r="BB41" i="5" s="1"/>
  <c r="AQ41" i="5"/>
  <c r="BA41" i="5" s="1"/>
  <c r="AP41" i="5"/>
  <c r="AZ41" i="5" s="1"/>
  <c r="BI41" i="5" s="1"/>
  <c r="AY39" i="5"/>
  <c r="AX39" i="5"/>
  <c r="BH39" i="5" s="1"/>
  <c r="AW39" i="5"/>
  <c r="BG39" i="5" s="1"/>
  <c r="AV39" i="5"/>
  <c r="BF39" i="5" s="1"/>
  <c r="AU39" i="5"/>
  <c r="BE39" i="5" s="1"/>
  <c r="AT39" i="5"/>
  <c r="BD39" i="5" s="1"/>
  <c r="AS39" i="5"/>
  <c r="BC39" i="5" s="1"/>
  <c r="AR39" i="5"/>
  <c r="BB39" i="5" s="1"/>
  <c r="AQ39" i="5"/>
  <c r="BA39" i="5" s="1"/>
  <c r="AP39" i="5"/>
  <c r="AZ39" i="5" s="1"/>
  <c r="BI39" i="5" s="1"/>
  <c r="AY37" i="5"/>
  <c r="AX37" i="5"/>
  <c r="BH37" i="5" s="1"/>
  <c r="AW37" i="5"/>
  <c r="BG37" i="5" s="1"/>
  <c r="AV37" i="5"/>
  <c r="BF37" i="5" s="1"/>
  <c r="AU37" i="5"/>
  <c r="BE37" i="5" s="1"/>
  <c r="AT37" i="5"/>
  <c r="BD37" i="5" s="1"/>
  <c r="AS37" i="5"/>
  <c r="BC37" i="5" s="1"/>
  <c r="AR37" i="5"/>
  <c r="BB37" i="5" s="1"/>
  <c r="AQ37" i="5"/>
  <c r="BA37" i="5" s="1"/>
  <c r="AP37" i="5"/>
  <c r="AZ37" i="5" s="1"/>
  <c r="BI37" i="5" s="1"/>
  <c r="AY35" i="5"/>
  <c r="AX35" i="5"/>
  <c r="BH35" i="5" s="1"/>
  <c r="AW35" i="5"/>
  <c r="BG35" i="5" s="1"/>
  <c r="AV35" i="5"/>
  <c r="BF35" i="5" s="1"/>
  <c r="AU35" i="5"/>
  <c r="BE35" i="5" s="1"/>
  <c r="AT35" i="5"/>
  <c r="BD35" i="5" s="1"/>
  <c r="AS35" i="5"/>
  <c r="BC35" i="5" s="1"/>
  <c r="AR35" i="5"/>
  <c r="BB35" i="5" s="1"/>
  <c r="AQ35" i="5"/>
  <c r="BA35" i="5" s="1"/>
  <c r="AP35" i="5"/>
  <c r="AZ35" i="5" s="1"/>
  <c r="BI35" i="5" s="1"/>
  <c r="AY33" i="5"/>
  <c r="AX33" i="5"/>
  <c r="BH33" i="5" s="1"/>
  <c r="AW33" i="5"/>
  <c r="BG33" i="5" s="1"/>
  <c r="AV33" i="5"/>
  <c r="BF33" i="5" s="1"/>
  <c r="AU33" i="5"/>
  <c r="BE33" i="5" s="1"/>
  <c r="AT33" i="5"/>
  <c r="BD33" i="5" s="1"/>
  <c r="AS33" i="5"/>
  <c r="BC33" i="5" s="1"/>
  <c r="AR33" i="5"/>
  <c r="BB33" i="5" s="1"/>
  <c r="AQ33" i="5"/>
  <c r="BA33" i="5" s="1"/>
  <c r="AP33" i="5"/>
  <c r="AZ33" i="5" s="1"/>
  <c r="BI33" i="5" s="1"/>
  <c r="BI23" i="1" l="1"/>
  <c r="AY47" i="4"/>
  <c r="BI51" i="1"/>
  <c r="AE11" i="4"/>
  <c r="AY11" i="4"/>
  <c r="AY15" i="4"/>
  <c r="AY19" i="4"/>
  <c r="AY23" i="4"/>
  <c r="AY27" i="4"/>
  <c r="BF33" i="3"/>
  <c r="BF35" i="3"/>
  <c r="BG35" i="3" s="1"/>
  <c r="AL35" i="3" s="1"/>
  <c r="BF37" i="3"/>
  <c r="BF39" i="3"/>
  <c r="BG39" i="3" s="1"/>
  <c r="AL39" i="3" s="1"/>
  <c r="BF41" i="3"/>
  <c r="BF43" i="3"/>
  <c r="BG43" i="3" s="1"/>
  <c r="AL43" i="3" s="1"/>
  <c r="BF45" i="3"/>
  <c r="BF47" i="3"/>
  <c r="BG47" i="3" s="1"/>
  <c r="AL47" i="3" s="1"/>
  <c r="BF49" i="3"/>
  <c r="BF51" i="3"/>
  <c r="BG51" i="3" s="1"/>
  <c r="AL11" i="3"/>
  <c r="AL19" i="3"/>
  <c r="AL27" i="3"/>
  <c r="BF11" i="3"/>
  <c r="BG11" i="3" s="1"/>
  <c r="BF15" i="3"/>
  <c r="BF19" i="3"/>
  <c r="BG19" i="3" s="1"/>
  <c r="BF23" i="3"/>
  <c r="BF27" i="3"/>
  <c r="BG27" i="3" s="1"/>
  <c r="AY9" i="4"/>
  <c r="AZ9" i="4" s="1"/>
  <c r="BA9" i="4" s="1"/>
  <c r="AY13" i="4"/>
  <c r="AZ13" i="4" s="1"/>
  <c r="AE13" i="4" s="1"/>
  <c r="AY17" i="4"/>
  <c r="AY21" i="4"/>
  <c r="AZ21" i="4" s="1"/>
  <c r="AE21" i="4" s="1"/>
  <c r="AY25" i="4"/>
  <c r="AZ11" i="4"/>
  <c r="BA11" i="4" s="1"/>
  <c r="AZ15" i="4"/>
  <c r="AE15" i="4" s="1"/>
  <c r="AZ19" i="4"/>
  <c r="AE19" i="4" s="1"/>
  <c r="AZ17" i="4"/>
  <c r="AZ23" i="4"/>
  <c r="AZ27" i="4"/>
  <c r="AE27" i="4" s="1"/>
  <c r="AZ35" i="4"/>
  <c r="AE35" i="4" s="1"/>
  <c r="AZ39" i="4"/>
  <c r="AE39" i="4" s="1"/>
  <c r="AZ43" i="4"/>
  <c r="AE43" i="4" s="1"/>
  <c r="AZ47" i="4"/>
  <c r="AZ51" i="4"/>
  <c r="AE51" i="4" s="1"/>
  <c r="AZ25" i="4"/>
  <c r="AE25" i="4" s="1"/>
  <c r="AZ33" i="4"/>
  <c r="AE33" i="4" s="1"/>
  <c r="AZ37" i="4"/>
  <c r="AE37" i="4" s="1"/>
  <c r="AZ41" i="4"/>
  <c r="AE41" i="4" s="1"/>
  <c r="AZ45" i="4"/>
  <c r="AE45" i="4" s="1"/>
  <c r="AZ49" i="4"/>
  <c r="AE49" i="4" s="1"/>
  <c r="BF9" i="3"/>
  <c r="BG9" i="3" s="1"/>
  <c r="BF13" i="3"/>
  <c r="BG13" i="3" s="1"/>
  <c r="AL13" i="3" s="1"/>
  <c r="BF17" i="3"/>
  <c r="BG17" i="3" s="1"/>
  <c r="AL17" i="3" s="1"/>
  <c r="BF21" i="3"/>
  <c r="BG21" i="3" s="1"/>
  <c r="AL21" i="3" s="1"/>
  <c r="BF25" i="3"/>
  <c r="BG25" i="3" s="1"/>
  <c r="AL25" i="3" s="1"/>
  <c r="BG15" i="3"/>
  <c r="AL15" i="3" s="1"/>
  <c r="BG23" i="3"/>
  <c r="AL23" i="3" s="1"/>
  <c r="BG33" i="3"/>
  <c r="AL33" i="3" s="1"/>
  <c r="BG37" i="3"/>
  <c r="AL37" i="3" s="1"/>
  <c r="BG41" i="3"/>
  <c r="AL41" i="3" s="1"/>
  <c r="BG45" i="3"/>
  <c r="AL45" i="3" s="1"/>
  <c r="BG49" i="3"/>
  <c r="AL49" i="3" s="1"/>
  <c r="BI35" i="1"/>
  <c r="BJ35" i="1" s="1"/>
  <c r="AO35" i="1" s="1"/>
  <c r="BI39" i="1"/>
  <c r="BJ39" i="1" s="1"/>
  <c r="AO39" i="1" s="1"/>
  <c r="BI43" i="1"/>
  <c r="BJ43" i="1" s="1"/>
  <c r="AO43" i="1" s="1"/>
  <c r="BI33" i="1"/>
  <c r="BJ33" i="1" s="1"/>
  <c r="AO33" i="1" s="1"/>
  <c r="BI37" i="1"/>
  <c r="BJ37" i="1" s="1"/>
  <c r="AO37" i="1" s="1"/>
  <c r="BI41" i="1"/>
  <c r="BJ41" i="1" s="1"/>
  <c r="AO41" i="1" s="1"/>
  <c r="BI45" i="1"/>
  <c r="BI49" i="1"/>
  <c r="BJ49" i="1" s="1"/>
  <c r="AO49" i="1" s="1"/>
  <c r="BI9" i="1"/>
  <c r="BJ9" i="1" s="1"/>
  <c r="BI13" i="1"/>
  <c r="BI17" i="1"/>
  <c r="BJ17" i="1" s="1"/>
  <c r="BI21" i="1"/>
  <c r="BI25" i="1"/>
  <c r="BJ25" i="1" s="1"/>
  <c r="BJ47" i="1"/>
  <c r="AO47" i="1" s="1"/>
  <c r="BJ51" i="1"/>
  <c r="BJ45" i="1"/>
  <c r="AO45" i="1" s="1"/>
  <c r="BJ15" i="1"/>
  <c r="BJ19" i="1"/>
  <c r="BJ23" i="1"/>
  <c r="BJ27" i="1"/>
  <c r="AO27" i="1" s="1"/>
  <c r="BJ13" i="1"/>
  <c r="BK13" i="1" s="1"/>
  <c r="BJ21" i="1"/>
  <c r="BK21" i="1" s="1"/>
  <c r="BI47" i="5"/>
  <c r="BJ33" i="5"/>
  <c r="AO33" i="5" s="1"/>
  <c r="BJ35" i="5"/>
  <c r="AO35" i="5" s="1"/>
  <c r="BJ37" i="5"/>
  <c r="AO37" i="5" s="1"/>
  <c r="BJ39" i="5"/>
  <c r="AO39" i="5" s="1"/>
  <c r="BJ41" i="5"/>
  <c r="AO41" i="5" s="1"/>
  <c r="BJ43" i="5"/>
  <c r="AO43" i="5" s="1"/>
  <c r="BJ45" i="5"/>
  <c r="AO45" i="5" s="1"/>
  <c r="BJ47" i="5"/>
  <c r="AO47" i="5" s="1"/>
  <c r="BJ49" i="5"/>
  <c r="AO49" i="5"/>
  <c r="BJ51" i="5"/>
  <c r="AO51" i="5" s="1"/>
  <c r="AY27" i="5"/>
  <c r="AX27" i="5"/>
  <c r="BH27" i="5" s="1"/>
  <c r="AW27" i="5"/>
  <c r="BG27" i="5" s="1"/>
  <c r="AV27" i="5"/>
  <c r="BF27" i="5" s="1"/>
  <c r="AU27" i="5"/>
  <c r="BE27" i="5" s="1"/>
  <c r="AT27" i="5"/>
  <c r="BD27" i="5" s="1"/>
  <c r="AS27" i="5"/>
  <c r="BC27" i="5" s="1"/>
  <c r="AR27" i="5"/>
  <c r="BB27" i="5" s="1"/>
  <c r="AQ27" i="5"/>
  <c r="BA27" i="5" s="1"/>
  <c r="AP27" i="5"/>
  <c r="AZ27" i="5" s="1"/>
  <c r="AY25" i="5"/>
  <c r="AX25" i="5"/>
  <c r="BH25" i="5" s="1"/>
  <c r="AW25" i="5"/>
  <c r="BG25" i="5" s="1"/>
  <c r="AV25" i="5"/>
  <c r="BF25" i="5" s="1"/>
  <c r="AU25" i="5"/>
  <c r="BE25" i="5" s="1"/>
  <c r="AT25" i="5"/>
  <c r="BD25" i="5" s="1"/>
  <c r="AS25" i="5"/>
  <c r="BC25" i="5" s="1"/>
  <c r="AR25" i="5"/>
  <c r="BB25" i="5" s="1"/>
  <c r="AQ25" i="5"/>
  <c r="BA25" i="5" s="1"/>
  <c r="AP25" i="5"/>
  <c r="AZ25" i="5" s="1"/>
  <c r="AY23" i="5"/>
  <c r="AX23" i="5"/>
  <c r="BH23" i="5" s="1"/>
  <c r="AW23" i="5"/>
  <c r="BG23" i="5" s="1"/>
  <c r="AV23" i="5"/>
  <c r="BF23" i="5" s="1"/>
  <c r="AU23" i="5"/>
  <c r="BE23" i="5" s="1"/>
  <c r="AT23" i="5"/>
  <c r="BD23" i="5" s="1"/>
  <c r="AS23" i="5"/>
  <c r="BC23" i="5" s="1"/>
  <c r="AR23" i="5"/>
  <c r="BB23" i="5" s="1"/>
  <c r="AQ23" i="5"/>
  <c r="BA23" i="5" s="1"/>
  <c r="AP23" i="5"/>
  <c r="AZ23" i="5" s="1"/>
  <c r="AY21" i="5"/>
  <c r="AX21" i="5"/>
  <c r="BH21" i="5" s="1"/>
  <c r="AW21" i="5"/>
  <c r="BG21" i="5" s="1"/>
  <c r="AV21" i="5"/>
  <c r="BF21" i="5" s="1"/>
  <c r="AU21" i="5"/>
  <c r="BE21" i="5" s="1"/>
  <c r="AT21" i="5"/>
  <c r="BD21" i="5" s="1"/>
  <c r="AS21" i="5"/>
  <c r="BC21" i="5" s="1"/>
  <c r="AR21" i="5"/>
  <c r="BB21" i="5" s="1"/>
  <c r="AQ21" i="5"/>
  <c r="BA21" i="5" s="1"/>
  <c r="AP21" i="5"/>
  <c r="AZ21" i="5" s="1"/>
  <c r="AY19" i="5"/>
  <c r="AX19" i="5"/>
  <c r="BH19" i="5" s="1"/>
  <c r="AW19" i="5"/>
  <c r="BG19" i="5" s="1"/>
  <c r="AV19" i="5"/>
  <c r="BF19" i="5" s="1"/>
  <c r="AU19" i="5"/>
  <c r="BE19" i="5" s="1"/>
  <c r="AT19" i="5"/>
  <c r="BD19" i="5" s="1"/>
  <c r="AS19" i="5"/>
  <c r="BC19" i="5" s="1"/>
  <c r="AR19" i="5"/>
  <c r="BB19" i="5" s="1"/>
  <c r="AQ19" i="5"/>
  <c r="BA19" i="5" s="1"/>
  <c r="AP19" i="5"/>
  <c r="AZ19" i="5" s="1"/>
  <c r="AY17" i="5"/>
  <c r="AX17" i="5"/>
  <c r="BH17" i="5" s="1"/>
  <c r="AW17" i="5"/>
  <c r="BG17" i="5" s="1"/>
  <c r="AV17" i="5"/>
  <c r="BF17" i="5" s="1"/>
  <c r="AU17" i="5"/>
  <c r="BE17" i="5" s="1"/>
  <c r="AT17" i="5"/>
  <c r="BD17" i="5" s="1"/>
  <c r="AS17" i="5"/>
  <c r="BC17" i="5" s="1"/>
  <c r="AR17" i="5"/>
  <c r="BB17" i="5" s="1"/>
  <c r="AQ17" i="5"/>
  <c r="BA17" i="5" s="1"/>
  <c r="AP17" i="5"/>
  <c r="AZ17" i="5" s="1"/>
  <c r="AY15" i="5"/>
  <c r="AX15" i="5"/>
  <c r="BH15" i="5" s="1"/>
  <c r="AW15" i="5"/>
  <c r="BG15" i="5" s="1"/>
  <c r="AV15" i="5"/>
  <c r="BF15" i="5" s="1"/>
  <c r="AU15" i="5"/>
  <c r="BE15" i="5" s="1"/>
  <c r="AT15" i="5"/>
  <c r="BD15" i="5" s="1"/>
  <c r="AS15" i="5"/>
  <c r="BC15" i="5" s="1"/>
  <c r="AR15" i="5"/>
  <c r="BB15" i="5" s="1"/>
  <c r="AQ15" i="5"/>
  <c r="BA15" i="5" s="1"/>
  <c r="AP15" i="5"/>
  <c r="AZ15" i="5" s="1"/>
  <c r="AY13" i="5"/>
  <c r="AX13" i="5"/>
  <c r="BH13" i="5" s="1"/>
  <c r="AW13" i="5"/>
  <c r="BG13" i="5" s="1"/>
  <c r="AV13" i="5"/>
  <c r="BF13" i="5" s="1"/>
  <c r="AU13" i="5"/>
  <c r="BE13" i="5" s="1"/>
  <c r="AT13" i="5"/>
  <c r="BD13" i="5" s="1"/>
  <c r="AS13" i="5"/>
  <c r="BC13" i="5" s="1"/>
  <c r="AR13" i="5"/>
  <c r="BB13" i="5" s="1"/>
  <c r="AQ13" i="5"/>
  <c r="BA13" i="5" s="1"/>
  <c r="AP13" i="5"/>
  <c r="AZ13" i="5" s="1"/>
  <c r="AY11" i="5"/>
  <c r="AX11" i="5"/>
  <c r="BH11" i="5" s="1"/>
  <c r="AW11" i="5"/>
  <c r="BG11" i="5" s="1"/>
  <c r="AV11" i="5"/>
  <c r="BF11" i="5" s="1"/>
  <c r="AU11" i="5"/>
  <c r="BE11" i="5" s="1"/>
  <c r="AT11" i="5"/>
  <c r="BD11" i="5" s="1"/>
  <c r="AS11" i="5"/>
  <c r="BC11" i="5" s="1"/>
  <c r="AR11" i="5"/>
  <c r="BB11" i="5" s="1"/>
  <c r="AQ11" i="5"/>
  <c r="BA11" i="5" s="1"/>
  <c r="AP11" i="5"/>
  <c r="AZ11" i="5" s="1"/>
  <c r="AS9" i="5"/>
  <c r="BC9" i="5" s="1"/>
  <c r="AT9" i="5"/>
  <c r="BD9" i="5" s="1"/>
  <c r="AU9" i="5"/>
  <c r="BE9" i="5" s="1"/>
  <c r="AV9" i="5"/>
  <c r="BF9" i="5" s="1"/>
  <c r="AW9" i="5"/>
  <c r="AX9" i="5"/>
  <c r="BH9" i="5" s="1"/>
  <c r="AY9" i="5"/>
  <c r="AR9" i="5"/>
  <c r="AQ9" i="5"/>
  <c r="BA9" i="5" s="1"/>
  <c r="AP9" i="5"/>
  <c r="AZ9" i="5" s="1"/>
  <c r="BG9" i="5"/>
  <c r="BB9" i="5"/>
  <c r="AO15" i="1" l="1"/>
  <c r="BK15" i="1"/>
  <c r="AO17" i="1"/>
  <c r="BK17" i="1"/>
  <c r="AO19" i="1"/>
  <c r="BK19" i="1"/>
  <c r="BK23" i="1"/>
  <c r="AO23" i="1" s="1"/>
  <c r="BK25" i="1"/>
  <c r="AO25" i="1" s="1"/>
  <c r="BH51" i="3"/>
  <c r="AL51" i="3" s="1"/>
  <c r="BH9" i="3"/>
  <c r="AL9" i="3" s="1"/>
  <c r="BA47" i="4"/>
  <c r="AE47" i="4" s="1"/>
  <c r="BK51" i="1"/>
  <c r="AO51" i="1" s="1"/>
  <c r="BK9" i="1"/>
  <c r="AO9" i="1" s="1"/>
  <c r="AE17" i="4"/>
  <c r="AE9" i="4"/>
  <c r="AE23" i="4"/>
  <c r="BI13" i="5"/>
  <c r="BJ13" i="5" s="1"/>
  <c r="BK13" i="5" s="1"/>
  <c r="BI19" i="5"/>
  <c r="BJ19" i="5" s="1"/>
  <c r="AO19" i="5" s="1"/>
  <c r="BI23" i="5"/>
  <c r="BI25" i="5"/>
  <c r="BJ25" i="5" s="1"/>
  <c r="AO25" i="5" s="1"/>
  <c r="AO21" i="1"/>
  <c r="AO13" i="1"/>
  <c r="BI27" i="5"/>
  <c r="BJ27" i="5" s="1"/>
  <c r="BI11" i="5"/>
  <c r="BJ11" i="5" s="1"/>
  <c r="BK11" i="5" s="1"/>
  <c r="BI15" i="5"/>
  <c r="BJ15" i="5" s="1"/>
  <c r="BI21" i="5"/>
  <c r="BJ21" i="5" s="1"/>
  <c r="AO21" i="5" s="1"/>
  <c r="BJ23" i="5"/>
  <c r="AO23" i="5" s="1"/>
  <c r="BI17" i="5"/>
  <c r="BJ17" i="5" s="1"/>
  <c r="BI9" i="5"/>
  <c r="BJ9" i="5" s="1"/>
  <c r="BK9" i="5" s="1"/>
  <c r="AH27" i="3"/>
  <c r="AH25" i="3"/>
  <c r="AH23" i="3"/>
  <c r="AH21" i="3"/>
  <c r="AH19" i="3"/>
  <c r="AH17" i="3"/>
  <c r="AH15" i="3"/>
  <c r="AH13" i="3"/>
  <c r="AH11" i="3"/>
  <c r="AH9" i="3"/>
  <c r="AH51" i="3"/>
  <c r="AH49" i="3"/>
  <c r="AH47" i="3"/>
  <c r="AH45" i="3"/>
  <c r="AH43" i="3"/>
  <c r="AH41" i="3"/>
  <c r="AH39" i="3"/>
  <c r="AH35" i="3"/>
  <c r="AH33" i="3"/>
  <c r="AH37" i="3"/>
  <c r="BK27" i="5" l="1"/>
  <c r="AO27" i="5" s="1"/>
  <c r="BK15" i="5"/>
  <c r="AO15" i="5" s="1"/>
  <c r="AO13" i="5"/>
  <c r="AO17" i="5"/>
  <c r="AO11" i="5"/>
  <c r="AO9" i="5"/>
  <c r="D11" i="7"/>
  <c r="D10" i="7"/>
  <c r="D8" i="7"/>
  <c r="I28" i="8" s="1"/>
  <c r="D7" i="7"/>
  <c r="I27" i="8" s="1"/>
  <c r="U51" i="4"/>
  <c r="U49" i="4"/>
  <c r="U47" i="4"/>
  <c r="U45" i="4"/>
  <c r="U43" i="4"/>
  <c r="U41" i="4"/>
  <c r="U39" i="4"/>
  <c r="U37" i="4"/>
  <c r="U35" i="4"/>
  <c r="U33" i="4"/>
  <c r="AI51" i="3"/>
  <c r="Y51" i="3" s="1"/>
  <c r="AI49" i="3"/>
  <c r="Y49" i="3" s="1"/>
  <c r="AI47" i="3"/>
  <c r="AI45" i="3"/>
  <c r="Y45" i="3" s="1"/>
  <c r="AI43" i="3"/>
  <c r="Y43" i="3" s="1"/>
  <c r="AI41" i="3"/>
  <c r="AI39" i="3"/>
  <c r="Y39" i="3" s="1"/>
  <c r="AI37" i="3"/>
  <c r="Y37" i="3" s="1"/>
  <c r="AI35" i="3"/>
  <c r="Y35" i="3"/>
  <c r="AI33" i="3"/>
  <c r="AL51" i="1"/>
  <c r="AK51" i="1"/>
  <c r="AJ51" i="1"/>
  <c r="AL49" i="1"/>
  <c r="AK49" i="1"/>
  <c r="AA49" i="1" s="1"/>
  <c r="AJ49" i="1"/>
  <c r="AL47" i="1"/>
  <c r="AK47" i="1"/>
  <c r="AJ47" i="1"/>
  <c r="AL45" i="1"/>
  <c r="AK45" i="1"/>
  <c r="AJ45" i="1"/>
  <c r="AA45" i="1" s="1"/>
  <c r="AL43" i="1"/>
  <c r="AK43" i="1"/>
  <c r="AJ43" i="1"/>
  <c r="AA43" i="1" s="1"/>
  <c r="AL41" i="1"/>
  <c r="AA41" i="1" s="1"/>
  <c r="AK41" i="1"/>
  <c r="AJ41" i="1"/>
  <c r="AL39" i="1"/>
  <c r="AK39" i="1"/>
  <c r="AJ39" i="1"/>
  <c r="AL37" i="1"/>
  <c r="AK37" i="1"/>
  <c r="AJ37" i="1"/>
  <c r="AL35" i="1"/>
  <c r="AK35" i="1"/>
  <c r="AJ35" i="1"/>
  <c r="AA35" i="1" s="1"/>
  <c r="AL33" i="1"/>
  <c r="AK33" i="1"/>
  <c r="AJ33" i="1"/>
  <c r="AA33" i="1"/>
  <c r="AL51" i="5"/>
  <c r="AK51" i="5"/>
  <c r="AJ51" i="5"/>
  <c r="AL49" i="5"/>
  <c r="AK49" i="5"/>
  <c r="AJ49" i="5"/>
  <c r="AA49" i="5" s="1"/>
  <c r="AL47" i="5"/>
  <c r="AK47" i="5"/>
  <c r="AJ47" i="5"/>
  <c r="AA47" i="5"/>
  <c r="AL45" i="5"/>
  <c r="AK45" i="5"/>
  <c r="AJ45" i="5"/>
  <c r="AL43" i="5"/>
  <c r="AK43" i="5"/>
  <c r="AJ43" i="5"/>
  <c r="AA43" i="5" s="1"/>
  <c r="AL41" i="5"/>
  <c r="AK41" i="5"/>
  <c r="AJ41" i="5"/>
  <c r="AA41" i="5" s="1"/>
  <c r="AL39" i="5"/>
  <c r="AK39" i="5"/>
  <c r="AJ39" i="5"/>
  <c r="AA39" i="5"/>
  <c r="AL37" i="5"/>
  <c r="AK37" i="5"/>
  <c r="AJ37" i="5"/>
  <c r="AL35" i="5"/>
  <c r="AK35" i="5"/>
  <c r="AJ35" i="5"/>
  <c r="AA35" i="5" s="1"/>
  <c r="AL33" i="5"/>
  <c r="AK33" i="5"/>
  <c r="AJ33" i="5"/>
  <c r="AA33" i="5" s="1"/>
  <c r="D5" i="7"/>
  <c r="D4" i="7"/>
  <c r="I24" i="8"/>
  <c r="AI27" i="3"/>
  <c r="AI25" i="3"/>
  <c r="Y25" i="3"/>
  <c r="AI23" i="3"/>
  <c r="AI21" i="3"/>
  <c r="Y21" i="3" s="1"/>
  <c r="AI19" i="3"/>
  <c r="Y19" i="3" s="1"/>
  <c r="AI17" i="3"/>
  <c r="AI15" i="3"/>
  <c r="Y15" i="3"/>
  <c r="AI13" i="3"/>
  <c r="Y13" i="3"/>
  <c r="AI11" i="3"/>
  <c r="Y11" i="3"/>
  <c r="AI9" i="3"/>
  <c r="Y9" i="3" s="1"/>
  <c r="AL27" i="1"/>
  <c r="AK27" i="1"/>
  <c r="AJ27" i="1"/>
  <c r="AA27" i="1" s="1"/>
  <c r="AL25" i="1"/>
  <c r="AK25" i="1"/>
  <c r="AJ25" i="1"/>
  <c r="AL23" i="1"/>
  <c r="AK23" i="1"/>
  <c r="AJ23" i="1"/>
  <c r="AL21" i="1"/>
  <c r="AK21" i="1"/>
  <c r="AJ21" i="1"/>
  <c r="AL19" i="1"/>
  <c r="AK19" i="1"/>
  <c r="AJ19" i="1"/>
  <c r="AA19" i="1" s="1"/>
  <c r="AL17" i="1"/>
  <c r="AK17" i="1"/>
  <c r="AJ17" i="1"/>
  <c r="AL15" i="1"/>
  <c r="AK15" i="1"/>
  <c r="AJ15" i="1"/>
  <c r="AL13" i="1"/>
  <c r="AK13" i="1"/>
  <c r="AJ13" i="1"/>
  <c r="AL11" i="1"/>
  <c r="AK11" i="1"/>
  <c r="AJ11" i="1"/>
  <c r="AA11" i="1" s="1"/>
  <c r="AL9" i="1"/>
  <c r="AK9" i="1"/>
  <c r="AJ9" i="1"/>
  <c r="AL27" i="5"/>
  <c r="AK27" i="5"/>
  <c r="AJ27" i="5"/>
  <c r="AA27" i="5" s="1"/>
  <c r="AL25" i="5"/>
  <c r="AK25" i="5"/>
  <c r="AJ25" i="5"/>
  <c r="AL23" i="5"/>
  <c r="AK23" i="5"/>
  <c r="AJ23" i="5"/>
  <c r="AA23" i="5" s="1"/>
  <c r="AL21" i="5"/>
  <c r="AK21" i="5"/>
  <c r="AJ21" i="5"/>
  <c r="AL19" i="5"/>
  <c r="AK19" i="5"/>
  <c r="AJ19" i="5"/>
  <c r="AA19" i="5" s="1"/>
  <c r="AL17" i="5"/>
  <c r="AK17" i="5"/>
  <c r="AJ17" i="5"/>
  <c r="AL15" i="5"/>
  <c r="AK15" i="5"/>
  <c r="AJ15" i="5"/>
  <c r="AA15" i="5" s="1"/>
  <c r="AL13" i="5"/>
  <c r="AK13" i="5"/>
  <c r="AJ13" i="5"/>
  <c r="AL11" i="5"/>
  <c r="AK11" i="5"/>
  <c r="AJ11" i="5"/>
  <c r="AA11" i="5" s="1"/>
  <c r="AJ9" i="5"/>
  <c r="AL9" i="5"/>
  <c r="AK9" i="5"/>
  <c r="U27" i="4"/>
  <c r="U25" i="4"/>
  <c r="U23" i="4"/>
  <c r="U21" i="4"/>
  <c r="U19" i="4"/>
  <c r="U17" i="4"/>
  <c r="U15" i="4"/>
  <c r="U13" i="4"/>
  <c r="U11" i="4"/>
  <c r="U9" i="4"/>
  <c r="B49" i="4"/>
  <c r="B45" i="4"/>
  <c r="B41" i="4"/>
  <c r="B37" i="4"/>
  <c r="B33" i="4"/>
  <c r="B49" i="3"/>
  <c r="B45" i="3"/>
  <c r="B41" i="3"/>
  <c r="B33" i="3"/>
  <c r="B37" i="1"/>
  <c r="B43" i="1"/>
  <c r="B39" i="5"/>
  <c r="B33" i="5"/>
  <c r="B51" i="4"/>
  <c r="B47" i="4"/>
  <c r="B43" i="4"/>
  <c r="B39" i="4"/>
  <c r="B35" i="4"/>
  <c r="B51" i="3"/>
  <c r="B47" i="3"/>
  <c r="B43" i="3"/>
  <c r="B39" i="3"/>
  <c r="B35" i="3"/>
  <c r="B49" i="1"/>
  <c r="B41" i="1"/>
  <c r="B33" i="1"/>
  <c r="B47" i="1"/>
  <c r="B39" i="1"/>
  <c r="B51" i="5"/>
  <c r="B43" i="5"/>
  <c r="B35" i="5"/>
  <c r="B45" i="5"/>
  <c r="B37" i="5"/>
  <c r="B37" i="3"/>
  <c r="B45" i="1"/>
  <c r="B51" i="1"/>
  <c r="B35" i="1"/>
  <c r="B47" i="5"/>
  <c r="B49" i="5"/>
  <c r="B41" i="5"/>
  <c r="AA37" i="1" l="1"/>
  <c r="AA15" i="1"/>
  <c r="AA23" i="1"/>
  <c r="AA13" i="5"/>
  <c r="AA17" i="5"/>
  <c r="AA21" i="5"/>
  <c r="AA25" i="5"/>
  <c r="AA13" i="1"/>
  <c r="AA17" i="1"/>
  <c r="AA21" i="1"/>
  <c r="AA25" i="1"/>
  <c r="AA37" i="5"/>
  <c r="AA45" i="5"/>
  <c r="AA51" i="5"/>
  <c r="AA39" i="1"/>
  <c r="AA47" i="1"/>
  <c r="Y41" i="3"/>
  <c r="Y47" i="3"/>
  <c r="Y53" i="3" s="1"/>
  <c r="Y23" i="3"/>
  <c r="Y27" i="3"/>
  <c r="Y33" i="3"/>
  <c r="Y17" i="3"/>
  <c r="U53" i="4"/>
  <c r="AA51" i="1"/>
  <c r="AA9" i="1"/>
  <c r="AA29" i="1" s="1"/>
  <c r="AA53" i="5"/>
  <c r="AA9" i="5"/>
  <c r="I30" i="8"/>
  <c r="I31" i="8"/>
  <c r="AA53" i="1" l="1"/>
  <c r="Y29" i="3"/>
  <c r="F8" i="7"/>
  <c r="N28" i="8" s="1"/>
  <c r="I29" i="8"/>
  <c r="F7" i="7"/>
  <c r="N27" i="8" s="1"/>
  <c r="I25" i="8"/>
  <c r="F9" i="7" l="1"/>
  <c r="N29" i="8" s="1"/>
  <c r="F4" i="7"/>
  <c r="N24" i="8" s="1"/>
  <c r="F5" i="7"/>
  <c r="N25" i="8" s="1"/>
  <c r="F3" i="7"/>
  <c r="N23" i="8" s="1"/>
  <c r="I23" i="8"/>
  <c r="F6" i="7" l="1"/>
  <c r="N26" i="8"/>
  <c r="F11" i="7"/>
  <c r="N31" i="8" s="1"/>
  <c r="F10" i="7"/>
  <c r="N30" i="8" s="1"/>
  <c r="U29" i="4"/>
  <c r="B25" i="5"/>
  <c r="B21" i="5"/>
  <c r="B17" i="5"/>
  <c r="B13" i="5"/>
  <c r="B27" i="1"/>
  <c r="B23" i="1"/>
  <c r="B19" i="1"/>
  <c r="B15" i="1"/>
  <c r="B11" i="1"/>
  <c r="B9" i="5"/>
  <c r="B23" i="3"/>
  <c r="B15" i="3"/>
  <c r="B25" i="3"/>
  <c r="B9" i="3"/>
  <c r="B13" i="4"/>
  <c r="B19" i="4"/>
  <c r="B27" i="5"/>
  <c r="B23" i="5"/>
  <c r="B19" i="5"/>
  <c r="B15" i="5"/>
  <c r="B11" i="5"/>
  <c r="B25" i="1"/>
  <c r="B21" i="1"/>
  <c r="B17" i="1"/>
  <c r="B13" i="1"/>
  <c r="B9" i="1"/>
  <c r="B27" i="3"/>
  <c r="B19" i="3"/>
  <c r="B11" i="3"/>
  <c r="B21" i="3"/>
  <c r="B13" i="3"/>
  <c r="B25" i="4"/>
  <c r="B17" i="4"/>
  <c r="B9" i="4"/>
  <c r="B23" i="4"/>
  <c r="B15" i="4"/>
  <c r="B17" i="3"/>
  <c r="B21" i="4"/>
  <c r="B27" i="4"/>
  <c r="B11" i="4"/>
  <c r="N32" i="8" l="1"/>
  <c r="N33" i="8" s="1"/>
  <c r="G19" i="8" s="1"/>
  <c r="F12" i="7"/>
  <c r="F13" i="7" s="1"/>
  <c r="AA29" i="5"/>
</calcChain>
</file>

<file path=xl/comments1.xml><?xml version="1.0" encoding="utf-8"?>
<comments xmlns="http://schemas.openxmlformats.org/spreadsheetml/2006/main">
  <authors>
    <author>okada</author>
  </authors>
  <commentList>
    <comment ref="B9"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AA9"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E9"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 ref="B33"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AA33"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E33"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okada</author>
  </authors>
  <commentList>
    <comment ref="B9"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AA9"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E9"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 ref="B33"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AA33"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E33"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okada</author>
  </authors>
  <commentList>
    <comment ref="B9"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Y9"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C9"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 ref="B33"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Y33"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AC33" authorId="0">
      <text>
        <r>
          <rPr>
            <b/>
            <sz val="9"/>
            <color indexed="81"/>
            <rFont val="ＭＳ Ｐゴシック"/>
            <family val="3"/>
            <charset val="128"/>
          </rPr>
          <t xml:space="preserve">地域包括支援センター
</t>
        </r>
        <r>
          <rPr>
            <b/>
            <sz val="12"/>
            <color indexed="10"/>
            <rFont val="ＭＳ Ｐゴシック"/>
            <family val="3"/>
            <charset val="128"/>
          </rPr>
          <t>担当者はリストに登録することにより選択できます。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okada</author>
  </authors>
  <commentList>
    <comment ref="B9"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9"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U9"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 ref="B33" authorId="0">
      <text>
        <r>
          <rPr>
            <b/>
            <sz val="9"/>
            <color indexed="81"/>
            <rFont val="ＭＳ Ｐゴシック"/>
            <family val="3"/>
            <charset val="128"/>
          </rPr>
          <t xml:space="preserve">地域包括支援センター
</t>
        </r>
        <r>
          <rPr>
            <b/>
            <sz val="12"/>
            <color indexed="10"/>
            <rFont val="ＭＳ Ｐゴシック"/>
            <family val="3"/>
            <charset val="128"/>
          </rPr>
          <t>フリガナは自動設定しています。異なる場合は上書きしてください。</t>
        </r>
      </text>
    </comment>
    <comment ref="J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P33" authorId="0">
      <text>
        <r>
          <rPr>
            <b/>
            <sz val="9"/>
            <color indexed="81"/>
            <rFont val="ＭＳ Ｐゴシック"/>
            <family val="3"/>
            <charset val="128"/>
          </rPr>
          <t xml:space="preserve">地域包括支援センター
</t>
        </r>
        <r>
          <rPr>
            <b/>
            <sz val="12"/>
            <color indexed="10"/>
            <rFont val="ＭＳ Ｐゴシック"/>
            <family val="3"/>
            <charset val="128"/>
          </rPr>
          <t>例</t>
        </r>
        <r>
          <rPr>
            <b/>
            <sz val="9"/>
            <color indexed="81"/>
            <rFont val="ＭＳ Ｐゴシック"/>
            <family val="3"/>
            <charset val="128"/>
          </rPr>
          <t>　</t>
        </r>
        <r>
          <rPr>
            <b/>
            <sz val="12"/>
            <color indexed="10"/>
            <rFont val="ＭＳ Ｐゴシック"/>
            <family val="3"/>
            <charset val="128"/>
          </rPr>
          <t>ｈ29.4.10</t>
        </r>
      </text>
    </comment>
    <comment ref="U33" authorId="0">
      <text>
        <r>
          <rPr>
            <b/>
            <sz val="9"/>
            <color indexed="81"/>
            <rFont val="ＭＳ Ｐゴシック"/>
            <family val="3"/>
            <charset val="128"/>
          </rPr>
          <t xml:space="preserve">地域包括支援センター
</t>
        </r>
        <r>
          <rPr>
            <b/>
            <sz val="12"/>
            <color indexed="10"/>
            <rFont val="ＭＳ Ｐゴシック"/>
            <family val="3"/>
            <charset val="128"/>
          </rPr>
          <t>請求金額は自動計算されます。
異なる場合は上書きしてください。</t>
        </r>
      </text>
    </comment>
  </commentList>
</comments>
</file>

<file path=xl/comments5.xml><?xml version="1.0" encoding="utf-8"?>
<comments xmlns="http://schemas.openxmlformats.org/spreadsheetml/2006/main">
  <authors>
    <author>jimu31</author>
  </authors>
  <commentList>
    <comment ref="D3" authorId="0">
      <text>
        <r>
          <rPr>
            <b/>
            <sz val="9"/>
            <color indexed="81"/>
            <rFont val="ＭＳ Ｐゴシック"/>
            <family val="3"/>
            <charset val="128"/>
          </rPr>
          <t xml:space="preserve">地域包括支援センター
</t>
        </r>
        <r>
          <rPr>
            <b/>
            <sz val="12"/>
            <color indexed="10"/>
            <rFont val="ＭＳ Ｐゴシック"/>
            <family val="3"/>
            <charset val="128"/>
          </rPr>
          <t>件数は自動的に表示されます。</t>
        </r>
      </text>
    </comment>
  </commentList>
</comments>
</file>

<file path=xl/sharedStrings.xml><?xml version="1.0" encoding="utf-8"?>
<sst xmlns="http://schemas.openxmlformats.org/spreadsheetml/2006/main" count="326" uniqueCount="199">
  <si>
    <t>要綱第８条関係</t>
    <rPh sb="0" eb="2">
      <t>ヨウコウ</t>
    </rPh>
    <rPh sb="2" eb="3">
      <t>ダイ</t>
    </rPh>
    <rPh sb="4" eb="5">
      <t>ジョウ</t>
    </rPh>
    <rPh sb="5" eb="7">
      <t>カンケイ</t>
    </rPh>
    <phoneticPr fontId="2"/>
  </si>
  <si>
    <t>平成</t>
    <rPh sb="0" eb="2">
      <t>ヘイセイ</t>
    </rPh>
    <phoneticPr fontId="2"/>
  </si>
  <si>
    <t>年</t>
    <rPh sb="0" eb="1">
      <t>ネン</t>
    </rPh>
    <phoneticPr fontId="2"/>
  </si>
  <si>
    <t>事業所名</t>
    <rPh sb="0" eb="3">
      <t>ジギョウショ</t>
    </rPh>
    <rPh sb="3" eb="4">
      <t>メイ</t>
    </rPh>
    <phoneticPr fontId="2"/>
  </si>
  <si>
    <t>月</t>
    <rPh sb="0" eb="1">
      <t>ツキ</t>
    </rPh>
    <phoneticPr fontId="2"/>
  </si>
  <si>
    <t>番号</t>
    <rPh sb="0" eb="2">
      <t>バンゴウ</t>
    </rPh>
    <phoneticPr fontId="2"/>
  </si>
  <si>
    <t>被保険者氏名</t>
    <rPh sb="0" eb="4">
      <t>ヒホケンシャ</t>
    </rPh>
    <rPh sb="4" eb="6">
      <t>シメイ</t>
    </rPh>
    <phoneticPr fontId="2"/>
  </si>
  <si>
    <t>状態区分</t>
    <rPh sb="0" eb="2">
      <t>ジョウタイ</t>
    </rPh>
    <rPh sb="2" eb="4">
      <t>クブン</t>
    </rPh>
    <phoneticPr fontId="2"/>
  </si>
  <si>
    <t>認定の有効期間</t>
    <rPh sb="0" eb="2">
      <t>ニンテイ</t>
    </rPh>
    <rPh sb="3" eb="5">
      <t>ユウコウ</t>
    </rPh>
    <rPh sb="5" eb="7">
      <t>キカン</t>
    </rPh>
    <phoneticPr fontId="2"/>
  </si>
  <si>
    <t>負担割合</t>
  </si>
  <si>
    <t>負担割合</t>
    <rPh sb="0" eb="2">
      <t>フタン</t>
    </rPh>
    <rPh sb="2" eb="4">
      <t>ワリアイ</t>
    </rPh>
    <phoneticPr fontId="2"/>
  </si>
  <si>
    <t>生年月日</t>
    <rPh sb="0" eb="2">
      <t>セイネン</t>
    </rPh>
    <rPh sb="2" eb="4">
      <t>ガッピ</t>
    </rPh>
    <phoneticPr fontId="2"/>
  </si>
  <si>
    <t>性別</t>
    <rPh sb="0" eb="2">
      <t>セイベツ</t>
    </rPh>
    <phoneticPr fontId="2"/>
  </si>
  <si>
    <t>請求区分</t>
  </si>
  <si>
    <t>請求区分</t>
    <rPh sb="0" eb="2">
      <t>セイキュウ</t>
    </rPh>
    <rPh sb="2" eb="4">
      <t>クブン</t>
    </rPh>
    <phoneticPr fontId="2"/>
  </si>
  <si>
    <t>フリガナ</t>
    <phoneticPr fontId="2"/>
  </si>
  <si>
    <t>要支援１</t>
    <rPh sb="0" eb="3">
      <t>ヨウシエン</t>
    </rPh>
    <phoneticPr fontId="2"/>
  </si>
  <si>
    <t>要支援２</t>
    <rPh sb="0" eb="3">
      <t>ヨウシエン</t>
    </rPh>
    <phoneticPr fontId="2"/>
  </si>
  <si>
    <t>事業対象者</t>
    <rPh sb="0" eb="2">
      <t>ジギョウ</t>
    </rPh>
    <rPh sb="2" eb="5">
      <t>タイショウシャ</t>
    </rPh>
    <phoneticPr fontId="2"/>
  </si>
  <si>
    <t>状態区分</t>
    <phoneticPr fontId="2"/>
  </si>
  <si>
    <t>１割</t>
    <rPh sb="1" eb="2">
      <t>ワリ</t>
    </rPh>
    <phoneticPr fontId="2"/>
  </si>
  <si>
    <t>２割</t>
    <rPh sb="1" eb="2">
      <t>ワリ</t>
    </rPh>
    <phoneticPr fontId="2"/>
  </si>
  <si>
    <t>３割</t>
    <rPh sb="1" eb="2">
      <t>ワリ</t>
    </rPh>
    <phoneticPr fontId="2"/>
  </si>
  <si>
    <t>男</t>
    <rPh sb="0" eb="1">
      <t>オトコ</t>
    </rPh>
    <phoneticPr fontId="2"/>
  </si>
  <si>
    <t>女</t>
    <rPh sb="0" eb="1">
      <t>オンナ</t>
    </rPh>
    <phoneticPr fontId="2"/>
  </si>
  <si>
    <t>初回加算</t>
    <rPh sb="0" eb="2">
      <t>ショカイ</t>
    </rPh>
    <rPh sb="2" eb="4">
      <t>カサン</t>
    </rPh>
    <phoneticPr fontId="2"/>
  </si>
  <si>
    <t>連携加算</t>
    <rPh sb="0" eb="2">
      <t>レンケイ</t>
    </rPh>
    <rPh sb="2" eb="4">
      <t>カサン</t>
    </rPh>
    <phoneticPr fontId="2"/>
  </si>
  <si>
    <t>請求金額</t>
    <rPh sb="0" eb="2">
      <t>セイキュウ</t>
    </rPh>
    <rPh sb="2" eb="4">
      <t>キンガク</t>
    </rPh>
    <phoneticPr fontId="2"/>
  </si>
  <si>
    <t>Ｃさん</t>
    <phoneticPr fontId="2"/>
  </si>
  <si>
    <t>Ｄさん</t>
    <phoneticPr fontId="2"/>
  </si>
  <si>
    <t>さん</t>
    <phoneticPr fontId="2"/>
  </si>
  <si>
    <t>Ｅさん</t>
    <phoneticPr fontId="2"/>
  </si>
  <si>
    <t>Ｆさん</t>
    <phoneticPr fontId="2"/>
  </si>
  <si>
    <t>Ｇさん</t>
    <phoneticPr fontId="2"/>
  </si>
  <si>
    <t>ページ計</t>
    <rPh sb="3" eb="4">
      <t>ケイ</t>
    </rPh>
    <phoneticPr fontId="2"/>
  </si>
  <si>
    <t>被保険者
番号</t>
    <rPh sb="0" eb="4">
      <t>ヒホケンシャ</t>
    </rPh>
    <rPh sb="5" eb="7">
      <t>バンゴウ</t>
    </rPh>
    <phoneticPr fontId="2"/>
  </si>
  <si>
    <t>①</t>
    <phoneticPr fontId="2"/>
  </si>
  <si>
    <t>②</t>
    <phoneticPr fontId="2"/>
  </si>
  <si>
    <t>③</t>
    <phoneticPr fontId="2"/>
  </si>
  <si>
    <t>基本単価</t>
    <rPh sb="0" eb="2">
      <t>キホン</t>
    </rPh>
    <rPh sb="2" eb="4">
      <t>タンカ</t>
    </rPh>
    <phoneticPr fontId="2"/>
  </si>
  <si>
    <t>④</t>
    <phoneticPr fontId="2"/>
  </si>
  <si>
    <t>⑤</t>
    <phoneticPr fontId="2"/>
  </si>
  <si>
    <t>ドロップダウンのセルは入力できません。</t>
    <rPh sb="11" eb="13">
      <t>ニュウリョク</t>
    </rPh>
    <phoneticPr fontId="2"/>
  </si>
  <si>
    <t>解除は、データ→データの入力規則→設定→入力値の種類ですべての値にしてください。</t>
    <rPh sb="0" eb="2">
      <t>カイジョ</t>
    </rPh>
    <rPh sb="12" eb="14">
      <t>ニュウリョク</t>
    </rPh>
    <rPh sb="14" eb="16">
      <t>キソク</t>
    </rPh>
    <rPh sb="17" eb="19">
      <t>セッテイ</t>
    </rPh>
    <rPh sb="20" eb="23">
      <t>ニュウリョクチ</t>
    </rPh>
    <rPh sb="24" eb="26">
      <t>シュルイ</t>
    </rPh>
    <rPh sb="31" eb="32">
      <t>アタイ</t>
    </rPh>
    <phoneticPr fontId="2"/>
  </si>
  <si>
    <t>　　ファイルは月毎に作成してください。名前を付けて保存で年月を変更すると新たに保存できます。</t>
    <rPh sb="7" eb="8">
      <t>ツキ</t>
    </rPh>
    <rPh sb="8" eb="9">
      <t>ゴト</t>
    </rPh>
    <rPh sb="10" eb="12">
      <t>サクセイ</t>
    </rPh>
    <rPh sb="19" eb="21">
      <t>ナマエ</t>
    </rPh>
    <rPh sb="22" eb="23">
      <t>ツ</t>
    </rPh>
    <rPh sb="25" eb="27">
      <t>ホゾン</t>
    </rPh>
    <rPh sb="28" eb="29">
      <t>ネン</t>
    </rPh>
    <rPh sb="29" eb="30">
      <t>ツキ</t>
    </rPh>
    <rPh sb="31" eb="33">
      <t>ヘンコウ</t>
    </rPh>
    <rPh sb="36" eb="37">
      <t>アラ</t>
    </rPh>
    <rPh sb="39" eb="41">
      <t>ホゾン</t>
    </rPh>
    <phoneticPr fontId="2"/>
  </si>
  <si>
    <t>担当介護支援員氏名のリストは仮です。</t>
    <rPh sb="14" eb="15">
      <t>カリ</t>
    </rPh>
    <phoneticPr fontId="2"/>
  </si>
  <si>
    <t>⑥</t>
    <phoneticPr fontId="2"/>
  </si>
  <si>
    <t>フリガナは自動設定しています。異なる場合は上書きしてください。</t>
    <phoneticPr fontId="2"/>
  </si>
  <si>
    <t>⑦</t>
    <phoneticPr fontId="2"/>
  </si>
  <si>
    <t>請求金額のページ計を自動計算しています。</t>
    <rPh sb="0" eb="2">
      <t>セイキュウ</t>
    </rPh>
    <rPh sb="2" eb="4">
      <t>キンガク</t>
    </rPh>
    <rPh sb="8" eb="9">
      <t>ケイ</t>
    </rPh>
    <rPh sb="10" eb="12">
      <t>ジドウ</t>
    </rPh>
    <rPh sb="12" eb="14">
      <t>ケイサン</t>
    </rPh>
    <phoneticPr fontId="2"/>
  </si>
  <si>
    <t>介護予防支援</t>
  </si>
  <si>
    <t>件数</t>
    <rPh sb="0" eb="2">
      <t>ケンスウ</t>
    </rPh>
    <phoneticPr fontId="2"/>
  </si>
  <si>
    <t>単価</t>
    <rPh sb="0" eb="2">
      <t>タンカ</t>
    </rPh>
    <phoneticPr fontId="2"/>
  </si>
  <si>
    <t>金額</t>
    <rPh sb="0" eb="2">
      <t>キンガク</t>
    </rPh>
    <phoneticPr fontId="2"/>
  </si>
  <si>
    <t>ケアメネジメントＡ</t>
  </si>
  <si>
    <t>介護予防</t>
    <rPh sb="0" eb="2">
      <t>カイゴ</t>
    </rPh>
    <rPh sb="2" eb="4">
      <t>ヨボウ</t>
    </rPh>
    <phoneticPr fontId="2"/>
  </si>
  <si>
    <t>ケアメネジメント</t>
    <phoneticPr fontId="2"/>
  </si>
  <si>
    <t>ケアメネジメントＢ</t>
  </si>
  <si>
    <t>集計表</t>
    <rPh sb="0" eb="3">
      <t>シュウケイヒョウ</t>
    </rPh>
    <phoneticPr fontId="2"/>
  </si>
  <si>
    <t>①</t>
    <phoneticPr fontId="2"/>
  </si>
  <si>
    <t>②</t>
    <phoneticPr fontId="2"/>
  </si>
  <si>
    <t>単位：円</t>
    <rPh sb="0" eb="2">
      <t>タンイ</t>
    </rPh>
    <rPh sb="3" eb="4">
      <t>エン</t>
    </rPh>
    <phoneticPr fontId="2"/>
  </si>
  <si>
    <t>小計</t>
    <rPh sb="0" eb="2">
      <t>ショウケイ</t>
    </rPh>
    <phoneticPr fontId="2"/>
  </si>
  <si>
    <t>合計</t>
    <rPh sb="0" eb="2">
      <t>ゴウケイ</t>
    </rPh>
    <phoneticPr fontId="2"/>
  </si>
  <si>
    <t>担当介護支援員氏名
 登録番号</t>
    <rPh sb="0" eb="2">
      <t>タントウ</t>
    </rPh>
    <rPh sb="2" eb="4">
      <t>カイゴ</t>
    </rPh>
    <rPh sb="4" eb="6">
      <t>シエン</t>
    </rPh>
    <rPh sb="6" eb="7">
      <t>イン</t>
    </rPh>
    <rPh sb="7" eb="9">
      <t>シメイ</t>
    </rPh>
    <rPh sb="11" eb="13">
      <t>トウロク</t>
    </rPh>
    <rPh sb="13" eb="15">
      <t>バンゴウ</t>
    </rPh>
    <phoneticPr fontId="2"/>
  </si>
  <si>
    <t>⑧</t>
    <phoneticPr fontId="2"/>
  </si>
  <si>
    <t>（指定介護予防支援業務、介護予防ケアマネジメント業務委託要綱第8条関係）</t>
    <phoneticPr fontId="2"/>
  </si>
  <si>
    <t>日</t>
  </si>
  <si>
    <t>月</t>
    <phoneticPr fontId="2"/>
  </si>
  <si>
    <t>年</t>
  </si>
  <si>
    <t>社会福祉法人</t>
    <phoneticPr fontId="2"/>
  </si>
  <si>
    <t>高砂市社会福祉協議会理事長　様</t>
    <phoneticPr fontId="2"/>
  </si>
  <si>
    <t>〒</t>
  </si>
  <si>
    <t>住　　所</t>
  </si>
  <si>
    <t>事業所名</t>
    <phoneticPr fontId="2"/>
  </si>
  <si>
    <t>電　　話</t>
  </si>
  <si>
    <t>電　　話</t>
    <phoneticPr fontId="2"/>
  </si>
  <si>
    <t>―</t>
  </si>
  <si>
    <r>
      <t>法</t>
    </r>
    <r>
      <rPr>
        <sz val="10.5"/>
        <color theme="1"/>
        <rFont val="Century"/>
        <family val="1"/>
      </rPr>
      <t xml:space="preserve"> </t>
    </r>
    <r>
      <rPr>
        <sz val="10.5"/>
        <color theme="1"/>
        <rFont val="ＭＳ 明朝"/>
        <family val="1"/>
        <charset val="128"/>
      </rPr>
      <t>人</t>
    </r>
    <r>
      <rPr>
        <sz val="10.5"/>
        <color theme="1"/>
        <rFont val="Century"/>
        <family val="1"/>
      </rPr>
      <t xml:space="preserve"> </t>
    </r>
    <r>
      <rPr>
        <sz val="10.5"/>
        <color theme="1"/>
        <rFont val="ＭＳ 明朝"/>
        <family val="1"/>
        <charset val="128"/>
      </rPr>
      <t>名</t>
    </r>
  </si>
  <si>
    <t>代表者名</t>
  </si>
  <si>
    <t>印</t>
  </si>
  <si>
    <t>月分請求金額を届出書のとおり振込みしてください。</t>
  </si>
  <si>
    <t>平成</t>
    <phoneticPr fontId="2"/>
  </si>
  <si>
    <t>年</t>
    <phoneticPr fontId="2"/>
  </si>
  <si>
    <t>請 求 金 額</t>
    <phoneticPr fontId="2"/>
  </si>
  <si>
    <t>万</t>
  </si>
  <si>
    <t>千</t>
  </si>
  <si>
    <t>百</t>
  </si>
  <si>
    <t>十</t>
  </si>
  <si>
    <t>円</t>
  </si>
  <si>
    <t>《　請　求　内　訳　書　》</t>
  </si>
  <si>
    <t>業務委託名等</t>
  </si>
  <si>
    <t>介護予防支援費</t>
  </si>
  <si>
    <t>初回加算</t>
  </si>
  <si>
    <t>小規模多機能型居宅介護支援事業所連携加算</t>
  </si>
  <si>
    <t>小計</t>
  </si>
  <si>
    <t>ケアマネジメントＡ</t>
  </si>
  <si>
    <r>
      <t>検</t>
    </r>
    <r>
      <rPr>
        <sz val="10.5"/>
        <color theme="1"/>
        <rFont val="Century"/>
        <family val="1"/>
      </rPr>
      <t xml:space="preserve"> </t>
    </r>
    <r>
      <rPr>
        <sz val="10.5"/>
        <color theme="1"/>
        <rFont val="ＭＳ 明朝"/>
        <family val="1"/>
        <charset val="128"/>
      </rPr>
      <t>収</t>
    </r>
    <r>
      <rPr>
        <sz val="10.5"/>
        <color theme="1"/>
        <rFont val="Century"/>
        <family val="1"/>
      </rPr>
      <t xml:space="preserve"> </t>
    </r>
    <r>
      <rPr>
        <sz val="10.5"/>
        <color theme="1"/>
        <rFont val="ＭＳ 明朝"/>
        <family val="1"/>
        <charset val="128"/>
      </rPr>
      <t>年</t>
    </r>
    <r>
      <rPr>
        <sz val="10.5"/>
        <color theme="1"/>
        <rFont val="Century"/>
        <family val="1"/>
      </rPr>
      <t xml:space="preserve"> </t>
    </r>
    <r>
      <rPr>
        <sz val="10.5"/>
        <color theme="1"/>
        <rFont val="ＭＳ 明朝"/>
        <family val="1"/>
        <charset val="128"/>
      </rPr>
      <t>月</t>
    </r>
    <r>
      <rPr>
        <sz val="10.5"/>
        <color theme="1"/>
        <rFont val="Century"/>
        <family val="1"/>
      </rPr>
      <t xml:space="preserve"> </t>
    </r>
    <r>
      <rPr>
        <sz val="10.5"/>
        <color theme="1"/>
        <rFont val="ＭＳ 明朝"/>
        <family val="1"/>
        <charset val="128"/>
      </rPr>
      <t>日</t>
    </r>
  </si>
  <si>
    <t>検収者</t>
  </si>
  <si>
    <r>
      <t>(</t>
    </r>
    <r>
      <rPr>
        <sz val="10.5"/>
        <color theme="1"/>
        <rFont val="ＭＳ 明朝"/>
        <family val="1"/>
        <charset val="128"/>
      </rPr>
      <t>主担当</t>
    </r>
    <r>
      <rPr>
        <sz val="10.5"/>
        <color theme="1"/>
        <rFont val="Century"/>
        <family val="1"/>
      </rPr>
      <t>)</t>
    </r>
  </si>
  <si>
    <r>
      <t>(</t>
    </r>
    <r>
      <rPr>
        <sz val="10.5"/>
        <color theme="1"/>
        <rFont val="ＭＳ 明朝"/>
        <family val="1"/>
        <charset val="128"/>
      </rPr>
      <t>副担当</t>
    </r>
    <r>
      <rPr>
        <sz val="10.5"/>
        <color theme="1"/>
        <rFont val="Century"/>
        <family val="1"/>
      </rPr>
      <t>)</t>
    </r>
  </si>
  <si>
    <t>受付印</t>
  </si>
  <si>
    <r>
      <rPr>
        <sz val="10.5"/>
        <color theme="1"/>
        <rFont val="ＭＳ Ｐ明朝"/>
        <family val="1"/>
        <charset val="128"/>
      </rPr>
      <t>平成　　</t>
    </r>
    <r>
      <rPr>
        <sz val="10.5"/>
        <color theme="1"/>
        <rFont val="Century"/>
        <family val="1"/>
      </rPr>
      <t xml:space="preserve"> </t>
    </r>
    <r>
      <rPr>
        <sz val="10.5"/>
        <color theme="1"/>
        <rFont val="ＭＳ Ｐ明朝"/>
        <family val="1"/>
        <charset val="128"/>
      </rPr>
      <t>年　</t>
    </r>
    <r>
      <rPr>
        <sz val="10.5"/>
        <color theme="1"/>
        <rFont val="Century"/>
        <family val="1"/>
      </rPr>
      <t xml:space="preserve"> </t>
    </r>
    <r>
      <rPr>
        <sz val="10.5"/>
        <color theme="1"/>
        <rFont val="ＭＳ Ｐ明朝"/>
        <family val="1"/>
        <charset val="128"/>
      </rPr>
      <t>　月　</t>
    </r>
    <r>
      <rPr>
        <sz val="10.5"/>
        <color theme="1"/>
        <rFont val="Century"/>
        <family val="1"/>
      </rPr>
      <t xml:space="preserve"> </t>
    </r>
    <r>
      <rPr>
        <sz val="10.5"/>
        <color theme="1"/>
        <rFont val="ＭＳ Ｐ明朝"/>
        <family val="1"/>
        <charset val="128"/>
      </rPr>
      <t>　日</t>
    </r>
    <phoneticPr fontId="2"/>
  </si>
  <si>
    <t>４,１００円</t>
    <phoneticPr fontId="2"/>
  </si>
  <si>
    <t>３,０００円</t>
    <phoneticPr fontId="2"/>
  </si>
  <si>
    <t>３,０００円</t>
    <phoneticPr fontId="2"/>
  </si>
  <si>
    <t>４,１００円</t>
    <phoneticPr fontId="2"/>
  </si>
  <si>
    <t>ケアマネジメントB</t>
  </si>
  <si>
    <t>日</t>
    <rPh sb="0" eb="1">
      <t>ヒ</t>
    </rPh>
    <phoneticPr fontId="2"/>
  </si>
  <si>
    <t>担当介護支援員氏名　登録番号</t>
    <phoneticPr fontId="2"/>
  </si>
  <si>
    <t>平 成</t>
    <phoneticPr fontId="2"/>
  </si>
  <si>
    <t>Ａさん　111111111</t>
    <phoneticPr fontId="2"/>
  </si>
  <si>
    <t>Ｂさん 222222222</t>
    <phoneticPr fontId="2"/>
  </si>
  <si>
    <t>委　託　料　請　求　書</t>
    <phoneticPr fontId="2"/>
  </si>
  <si>
    <t>委託料請求書入力説明</t>
    <rPh sb="6" eb="8">
      <t>ニュウリョク</t>
    </rPh>
    <rPh sb="8" eb="10">
      <t>セツメイ</t>
    </rPh>
    <phoneticPr fontId="2"/>
  </si>
  <si>
    <t>③</t>
    <phoneticPr fontId="2"/>
  </si>
  <si>
    <t>④</t>
    <phoneticPr fontId="2"/>
  </si>
  <si>
    <t>⑤</t>
    <phoneticPr fontId="2"/>
  </si>
  <si>
    <t>⑥</t>
    <phoneticPr fontId="2"/>
  </si>
  <si>
    <t>合　計</t>
    <rPh sb="0" eb="1">
      <t>ゴウ</t>
    </rPh>
    <phoneticPr fontId="2"/>
  </si>
  <si>
    <t>請求金額は、合計から転記されるので入力は不要です。</t>
    <rPh sb="6" eb="8">
      <t>ゴウケイ</t>
    </rPh>
    <rPh sb="20" eb="22">
      <t>フヨウ</t>
    </rPh>
    <phoneticPr fontId="2"/>
  </si>
  <si>
    <t>件数</t>
    <phoneticPr fontId="2"/>
  </si>
  <si>
    <t>件数は、集計表から転記されます。</t>
    <phoneticPr fontId="2"/>
  </si>
  <si>
    <t>ただし、集計表の「初回加算連携加算」の件数は反映しませんので注意してください。</t>
    <phoneticPr fontId="2"/>
  </si>
  <si>
    <t>「初回加算連携加算」をそれぞれ「初回加算」と「連携加算」欄に強制入力してください。</t>
    <rPh sb="28" eb="29">
      <t>ラン</t>
    </rPh>
    <rPh sb="30" eb="32">
      <t>キョウセイ</t>
    </rPh>
    <rPh sb="32" eb="34">
      <t>ニュウリョク</t>
    </rPh>
    <phoneticPr fontId="2"/>
  </si>
  <si>
    <r>
      <t>金額</t>
    </r>
    <r>
      <rPr>
        <sz val="10.5"/>
        <color theme="1"/>
        <rFont val="Century"/>
        <family val="1"/>
      </rPr>
      <t>(</t>
    </r>
    <r>
      <rPr>
        <sz val="10.5"/>
        <color theme="1"/>
        <rFont val="ＭＳ 明朝"/>
        <family val="1"/>
        <charset val="128"/>
      </rPr>
      <t>消費税込</t>
    </r>
    <r>
      <rPr>
        <sz val="10.5"/>
        <color theme="1"/>
        <rFont val="Century"/>
        <family val="1"/>
      </rPr>
      <t>)</t>
    </r>
    <phoneticPr fontId="2"/>
  </si>
  <si>
    <r>
      <t>単価</t>
    </r>
    <r>
      <rPr>
        <sz val="10.5"/>
        <color theme="1"/>
        <rFont val="Century"/>
        <family val="1"/>
      </rPr>
      <t>(</t>
    </r>
    <r>
      <rPr>
        <sz val="10.5"/>
        <color theme="1"/>
        <rFont val="ＭＳ 明朝"/>
        <family val="1"/>
        <charset val="128"/>
      </rPr>
      <t>消費税込</t>
    </r>
    <r>
      <rPr>
        <sz val="10.5"/>
        <color theme="1"/>
        <rFont val="Century"/>
        <family val="1"/>
      </rPr>
      <t>)</t>
    </r>
    <phoneticPr fontId="2"/>
  </si>
  <si>
    <t>「金額」欄は、件数×単価で計算されます。</t>
    <rPh sb="4" eb="5">
      <t>ラン</t>
    </rPh>
    <rPh sb="7" eb="9">
      <t>ケンスウ</t>
    </rPh>
    <rPh sb="13" eb="15">
      <t>ケイサン</t>
    </rPh>
    <phoneticPr fontId="2"/>
  </si>
  <si>
    <t>合計は、請求書の小計を足しています。</t>
    <rPh sb="11" eb="12">
      <t>タ</t>
    </rPh>
    <phoneticPr fontId="2"/>
  </si>
  <si>
    <t>⑦</t>
    <phoneticPr fontId="2"/>
  </si>
  <si>
    <t>年月日、年月分はそれぞれ前のセルがドロップダウンリストからの選択となっています。</t>
    <rPh sb="0" eb="3">
      <t>ネンガッピ</t>
    </rPh>
    <rPh sb="1" eb="2">
      <t>ツキ</t>
    </rPh>
    <rPh sb="2" eb="3">
      <t>ヒ</t>
    </rPh>
    <rPh sb="4" eb="5">
      <t>ネン</t>
    </rPh>
    <rPh sb="5" eb="6">
      <t>ツキ</t>
    </rPh>
    <rPh sb="6" eb="7">
      <t>ブン</t>
    </rPh>
    <rPh sb="12" eb="13">
      <t>マエ</t>
    </rPh>
    <rPh sb="30" eb="32">
      <t>センタク</t>
    </rPh>
    <phoneticPr fontId="2"/>
  </si>
  <si>
    <t>集計表</t>
    <phoneticPr fontId="2"/>
  </si>
  <si>
    <t>小計と合計も自動計算です。</t>
    <rPh sb="3" eb="5">
      <t>ゴウケイ</t>
    </rPh>
    <rPh sb="6" eb="8">
      <t>ジドウ</t>
    </rPh>
    <rPh sb="8" eb="10">
      <t>ケイサン</t>
    </rPh>
    <phoneticPr fontId="2"/>
  </si>
  <si>
    <t>金額は、件数と単価との掛け算です。</t>
    <rPh sb="0" eb="2">
      <t>キンガク</t>
    </rPh>
    <rPh sb="4" eb="6">
      <t>ケンスウ</t>
    </rPh>
    <rPh sb="7" eb="9">
      <t>タンカ</t>
    </rPh>
    <rPh sb="11" eb="12">
      <t>カ</t>
    </rPh>
    <rPh sb="13" eb="14">
      <t>ザン</t>
    </rPh>
    <phoneticPr fontId="2"/>
  </si>
  <si>
    <t>集計表は委託料請求書とのチェック用に活用ください。</t>
    <rPh sb="16" eb="17">
      <t>ヨウ</t>
    </rPh>
    <rPh sb="18" eb="20">
      <t>カツヨウ</t>
    </rPh>
    <phoneticPr fontId="2"/>
  </si>
  <si>
    <t>〒、住所から電話までは入力が必要です。</t>
    <rPh sb="11" eb="13">
      <t>ニュウリョク</t>
    </rPh>
    <rPh sb="14" eb="16">
      <t>ヒツヨウ</t>
    </rPh>
    <phoneticPr fontId="2"/>
  </si>
  <si>
    <t>リスト</t>
    <phoneticPr fontId="2"/>
  </si>
  <si>
    <t>リストは、このファイルの各ワークシートにデータをドロップダウンするためのデータリストです。</t>
    <rPh sb="12" eb="13">
      <t>カク</t>
    </rPh>
    <phoneticPr fontId="2"/>
  </si>
  <si>
    <t>担当介護支援員氏名と登録番号を最初に登録してください。</t>
    <rPh sb="15" eb="17">
      <t>サイショ</t>
    </rPh>
    <rPh sb="18" eb="20">
      <t>トウロク</t>
    </rPh>
    <phoneticPr fontId="2"/>
  </si>
  <si>
    <t>リストには、年月日、状態区分、負担割合、性別、請求区分、</t>
    <rPh sb="6" eb="7">
      <t>ネン</t>
    </rPh>
    <rPh sb="7" eb="8">
      <t>ツキ</t>
    </rPh>
    <rPh sb="8" eb="9">
      <t>ヒ</t>
    </rPh>
    <phoneticPr fontId="2"/>
  </si>
  <si>
    <t>担当介護支援員氏名　登録番号が登録されています。</t>
    <rPh sb="15" eb="17">
      <t>トウロク</t>
    </rPh>
    <phoneticPr fontId="2"/>
  </si>
  <si>
    <t>ケアメネジメントＣの請求金額は被保険者番号を入力すると表示されます。</t>
    <rPh sb="10" eb="12">
      <t>セイキュウ</t>
    </rPh>
    <rPh sb="12" eb="14">
      <t>キンガク</t>
    </rPh>
    <rPh sb="15" eb="19">
      <t>ヒホケンシャ</t>
    </rPh>
    <rPh sb="19" eb="21">
      <t>バンゴウ</t>
    </rPh>
    <rPh sb="22" eb="24">
      <t>ニュウリョク</t>
    </rPh>
    <rPh sb="27" eb="29">
      <t>ヒョウジ</t>
    </rPh>
    <phoneticPr fontId="2"/>
  </si>
  <si>
    <t>ケアメネジメントＣ</t>
    <phoneticPr fontId="2"/>
  </si>
  <si>
    <t>ケアメネジメントＣの件数は被保険者番号から表示</t>
    <rPh sb="10" eb="12">
      <t>ケンスウ</t>
    </rPh>
    <rPh sb="13" eb="17">
      <t>ヒホケンシャ</t>
    </rPh>
    <rPh sb="17" eb="19">
      <t>バンゴウ</t>
    </rPh>
    <rPh sb="21" eb="23">
      <t>ヒョウジ</t>
    </rPh>
    <phoneticPr fontId="2"/>
  </si>
  <si>
    <t>件数は、介護予防支援からケアメネジメントＢの請求区分の件数が表示されます。</t>
    <rPh sb="22" eb="24">
      <t>セイキュウ</t>
    </rPh>
    <rPh sb="24" eb="26">
      <t>クブン</t>
    </rPh>
    <rPh sb="27" eb="29">
      <t>ケンスウ</t>
    </rPh>
    <rPh sb="30" eb="32">
      <t>ヒョウジ</t>
    </rPh>
    <phoneticPr fontId="2"/>
  </si>
  <si>
    <t>連携</t>
    <rPh sb="0" eb="2">
      <t>レンケイ</t>
    </rPh>
    <phoneticPr fontId="2"/>
  </si>
  <si>
    <t>請求金額は、基本単価、初回加算、連携加算入力で計算されます。</t>
    <rPh sb="6" eb="8">
      <t>キホン</t>
    </rPh>
    <rPh sb="8" eb="10">
      <t>タンカ</t>
    </rPh>
    <rPh sb="20" eb="22">
      <t>ニュウリョク</t>
    </rPh>
    <rPh sb="23" eb="25">
      <t>ケイサン</t>
    </rPh>
    <phoneticPr fontId="2"/>
  </si>
  <si>
    <t>式あり</t>
    <rPh sb="0" eb="1">
      <t>シキ</t>
    </rPh>
    <phoneticPr fontId="2"/>
  </si>
  <si>
    <t>⑨</t>
    <phoneticPr fontId="2"/>
  </si>
  <si>
    <t>印刷する際は、印刷プレビューで確認してください。２ページ分設定しています。</t>
    <rPh sb="0" eb="2">
      <t>インサツ</t>
    </rPh>
    <rPh sb="4" eb="5">
      <t>サイ</t>
    </rPh>
    <rPh sb="7" eb="9">
      <t>インサツ</t>
    </rPh>
    <rPh sb="15" eb="17">
      <t>カクニン</t>
    </rPh>
    <rPh sb="28" eb="29">
      <t>ブン</t>
    </rPh>
    <rPh sb="29" eb="31">
      <t>セッテイ</t>
    </rPh>
    <phoneticPr fontId="2"/>
  </si>
  <si>
    <t>基本</t>
    <rPh sb="0" eb="2">
      <t>キホン</t>
    </rPh>
    <phoneticPr fontId="2"/>
  </si>
  <si>
    <t>初回</t>
    <rPh sb="0" eb="2">
      <t>ショカイ</t>
    </rPh>
    <phoneticPr fontId="2"/>
  </si>
  <si>
    <t>ケアマネジメントC</t>
    <phoneticPr fontId="2"/>
  </si>
  <si>
    <t>介護予防ケアマネジメント</t>
    <phoneticPr fontId="2"/>
  </si>
  <si>
    <t>ページを追加したい場合は、行番号９～３２行までをコピーして表の下に貼り付けてください。</t>
    <rPh sb="4" eb="6">
      <t>ツイカ</t>
    </rPh>
    <rPh sb="9" eb="11">
      <t>バアイ</t>
    </rPh>
    <rPh sb="13" eb="16">
      <t>ギョウバンゴウ</t>
    </rPh>
    <rPh sb="20" eb="21">
      <t>ギョウ</t>
    </rPh>
    <rPh sb="29" eb="30">
      <t>ヒョウ</t>
    </rPh>
    <rPh sb="31" eb="32">
      <t>シタ</t>
    </rPh>
    <rPh sb="33" eb="34">
      <t>ハ</t>
    </rPh>
    <rPh sb="35" eb="36">
      <t>ツ</t>
    </rPh>
    <phoneticPr fontId="2"/>
  </si>
  <si>
    <t>現在、２ページ分（２０人分）設定しています。</t>
    <rPh sb="0" eb="2">
      <t>ゲンザイ</t>
    </rPh>
    <rPh sb="7" eb="8">
      <t>ブン</t>
    </rPh>
    <rPh sb="11" eb="12">
      <t>ニン</t>
    </rPh>
    <rPh sb="12" eb="13">
      <t>ブン</t>
    </rPh>
    <rPh sb="14" eb="16">
      <t>セッテイ</t>
    </rPh>
    <phoneticPr fontId="2"/>
  </si>
  <si>
    <t>リストの介護支援員氏名・番号を変更するとすべてのシートの氏名と登録番号が変わります。</t>
    <rPh sb="9" eb="11">
      <t>シメイ</t>
    </rPh>
    <rPh sb="12" eb="14">
      <t>バンゴウ</t>
    </rPh>
    <rPh sb="28" eb="30">
      <t>シメイ</t>
    </rPh>
    <phoneticPr fontId="2"/>
  </si>
  <si>
    <r>
      <t>集計表の小計と請求書の小計が合わない場合、</t>
    </r>
    <r>
      <rPr>
        <sz val="10.5"/>
        <color rgb="FFFF0000"/>
        <rFont val="ＭＳ Ｐ明朝"/>
        <family val="1"/>
        <charset val="128"/>
      </rPr>
      <t>小計欄が赤く</t>
    </r>
    <r>
      <rPr>
        <sz val="10.5"/>
        <color theme="1"/>
        <rFont val="ＭＳ Ｐ明朝"/>
        <family val="1"/>
        <charset val="128"/>
      </rPr>
      <t>表示されます。</t>
    </r>
    <rPh sb="14" eb="15">
      <t>ア</t>
    </rPh>
    <rPh sb="18" eb="20">
      <t>バアイ</t>
    </rPh>
    <rPh sb="21" eb="23">
      <t>ショウケイ</t>
    </rPh>
    <rPh sb="23" eb="24">
      <t>ラン</t>
    </rPh>
    <rPh sb="25" eb="26">
      <t>アカ</t>
    </rPh>
    <rPh sb="27" eb="29">
      <t>ヒョウジ</t>
    </rPh>
    <phoneticPr fontId="2"/>
  </si>
  <si>
    <t>初回加算(A,Bのみ)</t>
    <phoneticPr fontId="2"/>
  </si>
  <si>
    <t>小規模多機能型居宅介護支援事業所連携加算（Aのみ）</t>
    <phoneticPr fontId="2"/>
  </si>
  <si>
    <t>青枠は</t>
    <rPh sb="0" eb="1">
      <t>アオ</t>
    </rPh>
    <rPh sb="1" eb="2">
      <t>ワク</t>
    </rPh>
    <phoneticPr fontId="2"/>
  </si>
  <si>
    <t>リストからドロップダウンできます。</t>
    <phoneticPr fontId="2"/>
  </si>
  <si>
    <t>赤枠は</t>
    <rPh sb="0" eb="1">
      <t>アカ</t>
    </rPh>
    <rPh sb="1" eb="2">
      <t>ワク</t>
    </rPh>
    <phoneticPr fontId="2"/>
  </si>
  <si>
    <t>注意！　表の右側に請求金額計算のための式があります。消さないでください。</t>
    <rPh sb="0" eb="2">
      <t>チュウイ</t>
    </rPh>
    <rPh sb="4" eb="5">
      <t>ヒョウ</t>
    </rPh>
    <rPh sb="6" eb="8">
      <t>ミギガワ</t>
    </rPh>
    <rPh sb="9" eb="11">
      <t>セイキュウ</t>
    </rPh>
    <rPh sb="11" eb="13">
      <t>キンガク</t>
    </rPh>
    <rPh sb="13" eb="15">
      <t>ケイサン</t>
    </rPh>
    <rPh sb="19" eb="20">
      <t>シキ</t>
    </rPh>
    <rPh sb="26" eb="27">
      <t>ケ</t>
    </rPh>
    <phoneticPr fontId="2"/>
  </si>
  <si>
    <r>
      <t>請求書の内容は多くが集計表から</t>
    </r>
    <r>
      <rPr>
        <sz val="11"/>
        <color rgb="FFFF0000"/>
        <rFont val="ＭＳ Ｐ明朝"/>
        <family val="1"/>
        <charset val="128"/>
      </rPr>
      <t>転記</t>
    </r>
    <r>
      <rPr>
        <sz val="11"/>
        <color theme="1"/>
        <rFont val="ＭＳ Ｐ明朝"/>
        <family val="1"/>
        <charset val="128"/>
      </rPr>
      <t>されるので入力には注意してください。</t>
    </r>
    <rPh sb="0" eb="3">
      <t>セイキュウショ</t>
    </rPh>
    <rPh sb="4" eb="6">
      <t>ナイヨウ</t>
    </rPh>
    <rPh sb="7" eb="8">
      <t>オオ</t>
    </rPh>
    <rPh sb="10" eb="13">
      <t>シュウケイヒョウ</t>
    </rPh>
    <rPh sb="15" eb="17">
      <t>テンキ</t>
    </rPh>
    <rPh sb="22" eb="24">
      <t>ニュウリョク</t>
    </rPh>
    <rPh sb="26" eb="28">
      <t>チュウイ</t>
    </rPh>
    <phoneticPr fontId="2"/>
  </si>
  <si>
    <t>④</t>
    <phoneticPr fontId="2"/>
  </si>
  <si>
    <t>リストに被保険者氏名と被保険者番号を登録することにより、委託料請求明細書</t>
    <rPh sb="4" eb="8">
      <t>ヒホケンシャ</t>
    </rPh>
    <rPh sb="8" eb="10">
      <t>シメイ</t>
    </rPh>
    <rPh sb="11" eb="15">
      <t>ヒホケンシャ</t>
    </rPh>
    <rPh sb="15" eb="17">
      <t>バンゴウ</t>
    </rPh>
    <rPh sb="18" eb="20">
      <t>トウロク</t>
    </rPh>
    <phoneticPr fontId="2"/>
  </si>
  <si>
    <t>地域包括まで相談してください。</t>
    <rPh sb="0" eb="2">
      <t>チイキ</t>
    </rPh>
    <rPh sb="2" eb="4">
      <t>ホウカツ</t>
    </rPh>
    <rPh sb="6" eb="8">
      <t>ソウダン</t>
    </rPh>
    <phoneticPr fontId="2"/>
  </si>
  <si>
    <t>自動計算のセルです。</t>
    <rPh sb="0" eb="2">
      <t>ジドウ</t>
    </rPh>
    <rPh sb="2" eb="4">
      <t>ケイサン</t>
    </rPh>
    <phoneticPr fontId="2"/>
  </si>
  <si>
    <t>高砂市地域包括支援センター作成</t>
    <rPh sb="0" eb="3">
      <t>タカサゴシ</t>
    </rPh>
    <rPh sb="3" eb="5">
      <t>チイキ</t>
    </rPh>
    <rPh sb="5" eb="7">
      <t>ホウカツ</t>
    </rPh>
    <rPh sb="7" eb="9">
      <t>シエン</t>
    </rPh>
    <rPh sb="13" eb="15">
      <t>サクセイ</t>
    </rPh>
    <phoneticPr fontId="2"/>
  </si>
  <si>
    <r>
      <t>認定有効期間、生年月日は英数で「</t>
    </r>
    <r>
      <rPr>
        <sz val="11"/>
        <color rgb="FFFF0000"/>
        <rFont val="ＭＳ Ｐ明朝"/>
        <family val="1"/>
        <charset val="128"/>
      </rPr>
      <t>ｈ○○.○○.○○</t>
    </r>
    <r>
      <rPr>
        <sz val="11"/>
        <color theme="1"/>
        <rFont val="ＭＳ Ｐ明朝"/>
        <family val="1"/>
        <charset val="128"/>
      </rPr>
      <t>」と入力すると和暦に変換されます。</t>
    </r>
    <rPh sb="12" eb="14">
      <t>エイスウ</t>
    </rPh>
    <rPh sb="27" eb="29">
      <t>ニュウリョク</t>
    </rPh>
    <rPh sb="32" eb="34">
      <t>ワレキ</t>
    </rPh>
    <rPh sb="35" eb="37">
      <t>ヘンカン</t>
    </rPh>
    <phoneticPr fontId="2"/>
  </si>
  <si>
    <t>掛け数</t>
    <rPh sb="0" eb="1">
      <t>カ</t>
    </rPh>
    <rPh sb="2" eb="3">
      <t>スウ</t>
    </rPh>
    <phoneticPr fontId="2"/>
  </si>
  <si>
    <t>数字</t>
    <rPh sb="0" eb="2">
      <t>スウジ</t>
    </rPh>
    <phoneticPr fontId="2"/>
  </si>
  <si>
    <t>答</t>
    <rPh sb="0" eb="1">
      <t>コタエ</t>
    </rPh>
    <phoneticPr fontId="2"/>
  </si>
  <si>
    <t>除数</t>
    <rPh sb="0" eb="2">
      <t>ジョスウ</t>
    </rPh>
    <phoneticPr fontId="2"/>
  </si>
  <si>
    <t>余り</t>
    <rPh sb="0" eb="1">
      <t>アマ</t>
    </rPh>
    <phoneticPr fontId="2"/>
  </si>
  <si>
    <t>適否</t>
    <rPh sb="0" eb="2">
      <t>テキヒ</t>
    </rPh>
    <phoneticPr fontId="2"/>
  </si>
  <si>
    <t>チェックデジット</t>
    <phoneticPr fontId="2"/>
  </si>
  <si>
    <t>被保険者番号欄には、検証番号が設定されています。　各項目の右側に式があります。</t>
    <rPh sb="6" eb="7">
      <t>ラン</t>
    </rPh>
    <rPh sb="10" eb="12">
      <t>ケンショウ</t>
    </rPh>
    <rPh sb="12" eb="14">
      <t>バンゴウ</t>
    </rPh>
    <rPh sb="15" eb="17">
      <t>セッテイ</t>
    </rPh>
    <rPh sb="25" eb="28">
      <t>カクコウモク</t>
    </rPh>
    <rPh sb="29" eb="30">
      <t>ミギ</t>
    </rPh>
    <rPh sb="30" eb="31">
      <t>ガワ</t>
    </rPh>
    <rPh sb="32" eb="33">
      <t>シキ</t>
    </rPh>
    <phoneticPr fontId="2"/>
  </si>
  <si>
    <t>検証番号</t>
  </si>
  <si>
    <t>前から</t>
    <rPh sb="0" eb="1">
      <t>マエ</t>
    </rPh>
    <phoneticPr fontId="2"/>
  </si>
  <si>
    <t>を掛けて</t>
    <rPh sb="1" eb="2">
      <t>カ</t>
    </rPh>
    <phoneticPr fontId="2"/>
  </si>
  <si>
    <t>年、月、状態区分、負担割合、性別、請求区分、請求区分</t>
    <rPh sb="0" eb="1">
      <t>ネン</t>
    </rPh>
    <phoneticPr fontId="2"/>
  </si>
  <si>
    <t>合計を１１で除し、その余りが検証番号「１桁目」となります。</t>
    <rPh sb="0" eb="2">
      <t>ゴウケイ</t>
    </rPh>
    <rPh sb="6" eb="7">
      <t>ジョ</t>
    </rPh>
    <rPh sb="11" eb="12">
      <t>アマ</t>
    </rPh>
    <rPh sb="14" eb="16">
      <t>ケンショウ</t>
    </rPh>
    <rPh sb="16" eb="18">
      <t>バンゴウ</t>
    </rPh>
    <rPh sb="20" eb="21">
      <t>ケタ</t>
    </rPh>
    <rPh sb="21" eb="22">
      <t>メ</t>
    </rPh>
    <phoneticPr fontId="2"/>
  </si>
  <si>
    <t>正確に文字列として１０桁の被保険者番号を入力しないと”注意”表示されます。</t>
    <rPh sb="0" eb="2">
      <t>セイカク</t>
    </rPh>
    <rPh sb="3" eb="6">
      <t>モジレツ</t>
    </rPh>
    <rPh sb="11" eb="12">
      <t>ケタ</t>
    </rPh>
    <rPh sb="13" eb="17">
      <t>ヒホケンシャ</t>
    </rPh>
    <rPh sb="17" eb="19">
      <t>バンゴウ</t>
    </rPh>
    <rPh sb="20" eb="22">
      <t>ニュウリョク</t>
    </rPh>
    <rPh sb="27" eb="29">
      <t>チュウイ</t>
    </rPh>
    <rPh sb="30" eb="32">
      <t>ヒョウジ</t>
    </rPh>
    <phoneticPr fontId="2"/>
  </si>
  <si>
    <r>
      <t>検証番号はモジュラス１0ウエイト２/1一括です。　</t>
    </r>
    <r>
      <rPr>
        <sz val="11"/>
        <color rgb="FFFF0000"/>
        <rFont val="ＭＳ Ｐ明朝"/>
        <family val="1"/>
        <charset val="128"/>
      </rPr>
      <t>hは強制入力</t>
    </r>
    <r>
      <rPr>
        <sz val="11"/>
        <color theme="1"/>
        <rFont val="ＭＳ Ｐ明朝"/>
        <family val="1"/>
        <charset val="128"/>
      </rPr>
      <t>してください。</t>
    </r>
    <rPh sb="0" eb="2">
      <t>ケンショウ</t>
    </rPh>
    <rPh sb="2" eb="4">
      <t>バンゴウ</t>
    </rPh>
    <rPh sb="19" eb="21">
      <t>イッカツ</t>
    </rPh>
    <rPh sb="27" eb="29">
      <t>キョウセイ</t>
    </rPh>
    <rPh sb="29" eb="31">
      <t>ニュウリョク</t>
    </rPh>
    <phoneticPr fontId="2"/>
  </si>
  <si>
    <t>被保険者番号を複写で入力した場合は、Ｅｎｔａｅｒキーを押してください。</t>
    <rPh sb="7" eb="9">
      <t>フクシャ</t>
    </rPh>
    <rPh sb="10" eb="12">
      <t>ニュウリョク</t>
    </rPh>
    <rPh sb="14" eb="16">
      <t>バアイ</t>
    </rPh>
    <rPh sb="27" eb="28">
      <t>オ</t>
    </rPh>
    <phoneticPr fontId="2"/>
  </si>
  <si>
    <t>＊
社協使用欄</t>
    <phoneticPr fontId="2"/>
  </si>
  <si>
    <t>月分　介護予防支援委託料請求明細書</t>
    <rPh sb="0" eb="1">
      <t>ツキ</t>
    </rPh>
    <rPh sb="1" eb="2">
      <t>ブン</t>
    </rPh>
    <rPh sb="3" eb="5">
      <t>カイゴ</t>
    </rPh>
    <rPh sb="5" eb="7">
      <t>ヨボウ</t>
    </rPh>
    <rPh sb="7" eb="9">
      <t>シエン</t>
    </rPh>
    <phoneticPr fontId="2"/>
  </si>
  <si>
    <t>委託料請求明細書入力説明</t>
    <rPh sb="8" eb="10">
      <t>ニュウリョク</t>
    </rPh>
    <rPh sb="10" eb="12">
      <t>セツメイ</t>
    </rPh>
    <phoneticPr fontId="2"/>
  </si>
  <si>
    <t>0000100420</t>
    <phoneticPr fontId="2"/>
  </si>
  <si>
    <t>0000030052</t>
    <phoneticPr fontId="2"/>
  </si>
  <si>
    <t>月分　ケアマネジメントＣ委託料請求明細書</t>
    <rPh sb="0" eb="1">
      <t>ツキ</t>
    </rPh>
    <rPh sb="1" eb="2">
      <t>ブン</t>
    </rPh>
    <phoneticPr fontId="2"/>
  </si>
  <si>
    <t>月分　ケアマネジメントＢ委託料請求明細書</t>
    <rPh sb="0" eb="1">
      <t>ツキ</t>
    </rPh>
    <rPh sb="1" eb="2">
      <t>ブン</t>
    </rPh>
    <phoneticPr fontId="2"/>
  </si>
  <si>
    <t>月分　ケアマネジメントＡ委託料請求明細書</t>
    <rPh sb="0" eb="1">
      <t>ツキ</t>
    </rPh>
    <rPh sb="1" eb="2">
      <t>ブン</t>
    </rPh>
    <phoneticPr fontId="2"/>
  </si>
  <si>
    <t>被保険者番号は、１０桁の文字が表示されます。　例　0000012345</t>
    <rPh sb="10" eb="11">
      <t>ケタ</t>
    </rPh>
    <rPh sb="12" eb="14">
      <t>モジ</t>
    </rPh>
    <rPh sb="15" eb="17">
      <t>ヒョウジ</t>
    </rPh>
    <rPh sb="23" eb="24">
      <t>レイ</t>
    </rPh>
    <phoneticPr fontId="2"/>
  </si>
  <si>
    <r>
      <rPr>
        <sz val="11"/>
        <color rgb="FFFF0000"/>
        <rFont val="ＭＳ Ｐ明朝"/>
        <family val="1"/>
        <charset val="128"/>
      </rPr>
      <t>年　月分を変えて、名前を付けて保存</t>
    </r>
    <r>
      <rPr>
        <sz val="11"/>
        <color theme="1"/>
        <rFont val="ＭＳ Ｐ明朝"/>
        <family val="1"/>
        <charset val="128"/>
      </rPr>
      <t>すれば必要ないので設定していません。</t>
    </r>
    <rPh sb="0" eb="1">
      <t>ネン</t>
    </rPh>
    <rPh sb="2" eb="3">
      <t>ツキ</t>
    </rPh>
    <rPh sb="3" eb="4">
      <t>ブン</t>
    </rPh>
    <rPh sb="5" eb="6">
      <t>カ</t>
    </rPh>
    <rPh sb="9" eb="11">
      <t>ナマエ</t>
    </rPh>
    <rPh sb="12" eb="13">
      <t>ツ</t>
    </rPh>
    <rPh sb="15" eb="17">
      <t>ホゾン</t>
    </rPh>
    <rPh sb="20" eb="22">
      <t>ヒツヨウ</t>
    </rPh>
    <rPh sb="26" eb="28">
      <t>セッテイ</t>
    </rPh>
    <phoneticPr fontId="2"/>
  </si>
  <si>
    <t>にドロップダウンを作成することは可能ですが、一度登録することで</t>
    <rPh sb="9" eb="11">
      <t>サクセイ</t>
    </rPh>
    <rPh sb="16" eb="18">
      <t>カノウ</t>
    </rPh>
    <rPh sb="22" eb="24">
      <t>イチド</t>
    </rPh>
    <rPh sb="24" eb="26">
      <t>トウロク</t>
    </rPh>
    <phoneticPr fontId="2"/>
  </si>
  <si>
    <t>印刷範囲、集計表の件数欄も修正して下さい。</t>
    <rPh sb="0" eb="2">
      <t>インサツ</t>
    </rPh>
    <rPh sb="2" eb="4">
      <t>ハンイ</t>
    </rPh>
    <rPh sb="5" eb="8">
      <t>シュウケイヒョウ</t>
    </rPh>
    <rPh sb="9" eb="11">
      <t>ケンスウ</t>
    </rPh>
    <rPh sb="11" eb="12">
      <t>ラン</t>
    </rPh>
    <rPh sb="13" eb="15">
      <t>シュウセイ</t>
    </rPh>
    <rPh sb="17" eb="18">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</si>
</sst>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円&quot;"/>
    <numFmt numFmtId="178" formatCode="0_ "/>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sz val="12"/>
      <color indexed="1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5"/>
      <color theme="1"/>
      <name val="ＭＳ 明朝"/>
      <family val="1"/>
      <charset val="128"/>
    </font>
    <font>
      <sz val="10.5"/>
      <color theme="1"/>
      <name val="Century"/>
      <family val="1"/>
    </font>
    <font>
      <sz val="9"/>
      <color theme="1"/>
      <name val="ＭＳ 明朝"/>
      <family val="1"/>
      <charset val="128"/>
    </font>
    <font>
      <sz val="12"/>
      <color theme="1"/>
      <name val="ＭＳ 明朝"/>
      <family val="1"/>
      <charset val="128"/>
    </font>
    <font>
      <sz val="10.5"/>
      <color theme="1"/>
      <name val="ＭＳ Ｐ明朝"/>
      <family val="1"/>
      <charset val="128"/>
    </font>
    <font>
      <sz val="12"/>
      <name val="ＭＳ 明朝"/>
      <family val="1"/>
      <charset val="128"/>
    </font>
    <font>
      <sz val="18"/>
      <color theme="1"/>
      <name val="ＭＳ Ｐゴシック"/>
      <family val="2"/>
      <charset val="128"/>
      <scheme val="minor"/>
    </font>
    <font>
      <sz val="14"/>
      <color theme="1"/>
      <name val="ＭＳ 明朝"/>
      <family val="1"/>
      <charset val="128"/>
    </font>
    <font>
      <sz val="11"/>
      <color theme="1"/>
      <name val="ＭＳ Ｐ明朝"/>
      <family val="1"/>
      <charset val="128"/>
    </font>
    <font>
      <sz val="14"/>
      <color theme="1"/>
      <name val="ＭＳ Ｐ明朝"/>
      <family val="1"/>
      <charset val="128"/>
    </font>
    <font>
      <sz val="11"/>
      <color rgb="FFFF0000"/>
      <name val="ＭＳ Ｐ明朝"/>
      <family val="1"/>
      <charset val="128"/>
    </font>
    <font>
      <sz val="10.5"/>
      <color rgb="FFFF0000"/>
      <name val="ＭＳ Ｐ明朝"/>
      <family val="1"/>
      <charset val="128"/>
    </font>
    <font>
      <sz val="11"/>
      <color rgb="FF0070C0"/>
      <name val="ＭＳ Ｐ明朝"/>
      <family val="1"/>
      <charset val="128"/>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rgb="FFFF0000"/>
      </bottom>
      <diagonal/>
    </border>
    <border>
      <left style="thin">
        <color rgb="FF002060"/>
      </left>
      <right style="thin">
        <color rgb="FF002060"/>
      </right>
      <top style="thin">
        <color rgb="FF002060"/>
      </top>
      <bottom style="thin">
        <color rgb="FF002060"/>
      </bottom>
      <diagonal/>
    </border>
    <border>
      <left style="thin">
        <color rgb="FFFF0000"/>
      </left>
      <right style="thin">
        <color rgb="FFFF0000"/>
      </right>
      <top style="thin">
        <color rgb="FFFF0000"/>
      </top>
      <bottom style="thin">
        <color rgb="FFFF0000"/>
      </bottom>
      <diagonal/>
    </border>
    <border>
      <left/>
      <right style="thin">
        <color rgb="FFFF0000"/>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FF0000"/>
      </left>
      <right style="thin">
        <color rgb="FFFF0000"/>
      </right>
      <top style="thin">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indexed="64"/>
      </right>
      <top style="thin">
        <color rgb="FFFF0000"/>
      </top>
      <bottom/>
      <diagonal/>
    </border>
    <border>
      <left style="thin">
        <color indexed="64"/>
      </left>
      <right style="thin">
        <color rgb="FFFF0000"/>
      </right>
      <top style="thin">
        <color rgb="FFFF0000"/>
      </top>
      <bottom/>
      <diagonal/>
    </border>
    <border>
      <left style="thin">
        <color rgb="FFFF0000"/>
      </left>
      <right style="thin">
        <color indexed="64"/>
      </right>
      <top/>
      <bottom style="thin">
        <color rgb="FFFF0000"/>
      </bottom>
      <diagonal/>
    </border>
    <border>
      <left style="thin">
        <color indexed="64"/>
      </left>
      <right style="thin">
        <color rgb="FFFF0000"/>
      </right>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bottom/>
      <diagonal/>
    </border>
    <border>
      <left style="thin">
        <color rgb="FFFF0000"/>
      </left>
      <right/>
      <top/>
      <bottom style="thin">
        <color rgb="FFFF0000"/>
      </bottom>
      <diagonal/>
    </border>
    <border>
      <left/>
      <right style="thin">
        <color rgb="FFFF0000"/>
      </right>
      <top/>
      <bottom style="thin">
        <color rgb="FFFF0000"/>
      </bottom>
      <diagonal/>
    </border>
    <border diagonalUp="1">
      <left/>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rgb="FFFF0000"/>
      </left>
      <right style="thin">
        <color indexed="64"/>
      </right>
      <top/>
      <bottom/>
      <diagonal/>
    </border>
    <border>
      <left style="thin">
        <color indexed="64"/>
      </left>
      <right style="thin">
        <color rgb="FFFF0000"/>
      </right>
      <top/>
      <bottom/>
      <diagonal/>
    </border>
    <border>
      <left style="thin">
        <color rgb="FFFF0000"/>
      </left>
      <right/>
      <top style="thin">
        <color rgb="FFFF0000"/>
      </top>
      <bottom/>
      <diagonal/>
    </border>
    <border>
      <left/>
      <right/>
      <top style="thin">
        <color rgb="FFFF0000"/>
      </top>
      <bottom/>
      <diagonal/>
    </border>
    <border>
      <left style="hair">
        <color indexed="64"/>
      </left>
      <right style="hair">
        <color indexed="64"/>
      </right>
      <top style="thin">
        <color rgb="FFFF0000"/>
      </top>
      <bottom/>
      <diagonal/>
    </border>
    <border>
      <left style="hair">
        <color indexed="64"/>
      </left>
      <right style="thin">
        <color rgb="FFFF0000"/>
      </right>
      <top style="thin">
        <color rgb="FFFF0000"/>
      </top>
      <bottom/>
      <diagonal/>
    </border>
    <border>
      <left style="thin">
        <color rgb="FF0070C0"/>
      </left>
      <right style="thin">
        <color indexed="64"/>
      </right>
      <top style="thin">
        <color rgb="FF0070C0"/>
      </top>
      <bottom style="thin">
        <color indexed="64"/>
      </bottom>
      <diagonal/>
    </border>
    <border>
      <left style="thin">
        <color rgb="FF0070C0"/>
      </left>
      <right style="thin">
        <color indexed="64"/>
      </right>
      <top style="thin">
        <color indexed="64"/>
      </top>
      <bottom style="thin">
        <color rgb="FF0070C0"/>
      </bottom>
      <diagonal/>
    </border>
    <border>
      <left style="thin">
        <color rgb="FF0070C0"/>
      </left>
      <right style="thin">
        <color rgb="FF0070C0"/>
      </right>
      <top style="thin">
        <color indexed="64"/>
      </top>
      <bottom style="thin">
        <color rgb="FF0070C0"/>
      </bottom>
      <diagonal/>
    </border>
    <border>
      <left style="thin">
        <color rgb="FF0070C0"/>
      </left>
      <right/>
      <top style="thin">
        <color indexed="64"/>
      </top>
      <bottom style="thin">
        <color rgb="FF0070C0"/>
      </bottom>
      <diagonal/>
    </border>
    <border>
      <left style="thin">
        <color rgb="FFFF0000"/>
      </left>
      <right style="thin">
        <color rgb="FFFF0000"/>
      </right>
      <top style="thin">
        <color indexed="64"/>
      </top>
      <bottom style="thin">
        <color rgb="FFFF0000"/>
      </bottom>
      <diagonal/>
    </border>
    <border>
      <left/>
      <right style="thin">
        <color rgb="FF0070C0"/>
      </right>
      <top style="thin">
        <color indexed="64"/>
      </top>
      <bottom style="thin">
        <color rgb="FF0070C0"/>
      </bottom>
      <diagonal/>
    </border>
    <border>
      <left style="thin">
        <color rgb="FF0070C0"/>
      </left>
      <right style="thin">
        <color indexed="64"/>
      </right>
      <top style="thin">
        <color rgb="FF0070C0"/>
      </top>
      <bottom style="thin">
        <color rgb="FF0070C0"/>
      </bottom>
      <diagonal/>
    </border>
    <border>
      <left style="thin">
        <color rgb="FF0070C0"/>
      </left>
      <right style="thin">
        <color rgb="FF0070C0"/>
      </right>
      <top style="thin">
        <color rgb="FF0070C0"/>
      </top>
      <bottom style="thin">
        <color indexed="64"/>
      </bottom>
      <diagonal/>
    </border>
    <border>
      <left style="thin">
        <color rgb="FF0070C0"/>
      </left>
      <right/>
      <top style="thin">
        <color rgb="FF0070C0"/>
      </top>
      <bottom style="thin">
        <color indexed="64"/>
      </bottom>
      <diagonal/>
    </border>
    <border>
      <left style="thin">
        <color rgb="FFFF0000"/>
      </left>
      <right style="thin">
        <color rgb="FFFF0000"/>
      </right>
      <top style="thin">
        <color rgb="FFFF0000"/>
      </top>
      <bottom style="thin">
        <color indexed="64"/>
      </bottom>
      <diagonal/>
    </border>
    <border>
      <left/>
      <right style="thin">
        <color rgb="FF0070C0"/>
      </right>
      <top style="thin">
        <color rgb="FF0070C0"/>
      </top>
      <bottom style="thin">
        <color indexed="64"/>
      </bottom>
      <diagonal/>
    </border>
    <border>
      <left/>
      <right/>
      <top style="thin">
        <color indexed="64"/>
      </top>
      <bottom style="thin">
        <color rgb="FFFF0000"/>
      </bottom>
      <diagonal/>
    </border>
    <border>
      <left style="thin">
        <color rgb="FF0070C0"/>
      </left>
      <right style="thin">
        <color rgb="FFFF0000"/>
      </right>
      <top style="thin">
        <color indexed="64"/>
      </top>
      <bottom style="thin">
        <color rgb="FF0070C0"/>
      </bottom>
      <diagonal/>
    </border>
    <border>
      <left style="thin">
        <color rgb="FF0070C0"/>
      </left>
      <right style="thin">
        <color rgb="FFFF0000"/>
      </right>
      <top style="thin">
        <color rgb="FF0070C0"/>
      </top>
      <bottom style="thin">
        <color rgb="FF0070C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righ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0" borderId="0" xfId="0" applyAlignment="1">
      <alignment horizontal="right" vertical="center"/>
    </xf>
    <xf numFmtId="38" fontId="0" fillId="0" borderId="0" xfId="0" applyNumberFormat="1">
      <alignment vertical="center"/>
    </xf>
    <xf numFmtId="0" fontId="0" fillId="0" borderId="9"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1" xfId="0" applyBorder="1">
      <alignment vertical="center"/>
    </xf>
    <xf numFmtId="0" fontId="0" fillId="0" borderId="12" xfId="0" applyBorder="1">
      <alignment vertical="center"/>
    </xf>
    <xf numFmtId="0" fontId="11" fillId="0" borderId="0" xfId="0" applyFont="1">
      <alignment vertical="center"/>
    </xf>
    <xf numFmtId="0" fontId="0" fillId="0" borderId="0" xfId="0" applyBorder="1">
      <alignment vertical="center"/>
    </xf>
    <xf numFmtId="0" fontId="0" fillId="0" borderId="2" xfId="0" applyBorder="1">
      <alignment vertical="center"/>
    </xf>
    <xf numFmtId="0" fontId="0" fillId="0" borderId="7" xfId="0" applyBorder="1">
      <alignment vertical="center"/>
    </xf>
    <xf numFmtId="0" fontId="0" fillId="0" borderId="6" xfId="0" applyBorder="1">
      <alignment vertical="center"/>
    </xf>
    <xf numFmtId="0" fontId="10" fillId="0" borderId="0" xfId="0" applyFont="1">
      <alignment vertical="center"/>
    </xf>
    <xf numFmtId="0" fontId="9" fillId="0" borderId="0" xfId="0" applyFont="1">
      <alignment vertical="center"/>
    </xf>
    <xf numFmtId="0" fontId="12" fillId="0" borderId="0" xfId="0" applyFont="1" applyBorder="1" applyAlignment="1">
      <alignment horizontal="justify" vertical="center"/>
    </xf>
    <xf numFmtId="0" fontId="0" fillId="0" borderId="0" xfId="0" applyBorder="1" applyAlignment="1">
      <alignment vertical="center"/>
    </xf>
    <xf numFmtId="0" fontId="11" fillId="0" borderId="5" xfId="0" applyFont="1" applyBorder="1" applyAlignment="1">
      <alignment vertical="center" wrapTex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19" fillId="0" borderId="0" xfId="0" applyFont="1" applyAlignment="1">
      <alignment horizontal="right" vertical="center"/>
    </xf>
    <xf numFmtId="0" fontId="21" fillId="0" borderId="0" xfId="0" applyFont="1">
      <alignment vertical="center"/>
    </xf>
    <xf numFmtId="0" fontId="21" fillId="0" borderId="1" xfId="0" applyFont="1" applyBorder="1">
      <alignment vertical="center"/>
    </xf>
    <xf numFmtId="0" fontId="19" fillId="0" borderId="1" xfId="0" applyFont="1" applyBorder="1">
      <alignment vertical="center"/>
    </xf>
    <xf numFmtId="0" fontId="15" fillId="0" borderId="0" xfId="0" applyFont="1">
      <alignment vertical="center"/>
    </xf>
    <xf numFmtId="0" fontId="19" fillId="0" borderId="0" xfId="0" applyFont="1" applyBorder="1">
      <alignment vertical="center"/>
    </xf>
    <xf numFmtId="0" fontId="23" fillId="0" borderId="0" xfId="0" applyFont="1">
      <alignment vertical="center"/>
    </xf>
    <xf numFmtId="0" fontId="23" fillId="0" borderId="20" xfId="0" applyFont="1" applyBorder="1">
      <alignment vertical="center"/>
    </xf>
    <xf numFmtId="0" fontId="21" fillId="0" borderId="22" xfId="0" applyFont="1" applyBorder="1">
      <alignment vertical="center"/>
    </xf>
    <xf numFmtId="0" fontId="21" fillId="0" borderId="21" xfId="0" applyFont="1" applyBorder="1">
      <alignment vertical="center"/>
    </xf>
    <xf numFmtId="0" fontId="0" fillId="0" borderId="11" xfId="0" applyBorder="1" applyAlignment="1">
      <alignment horizontal="center" vertical="center"/>
    </xf>
    <xf numFmtId="0" fontId="0" fillId="0" borderId="21" xfId="0" applyBorder="1">
      <alignment vertical="center"/>
    </xf>
    <xf numFmtId="38" fontId="0" fillId="0" borderId="8" xfId="1" applyFont="1" applyBorder="1">
      <alignment vertical="center"/>
    </xf>
    <xf numFmtId="38" fontId="0" fillId="0" borderId="21" xfId="1" applyFont="1" applyBorder="1">
      <alignment vertical="center"/>
    </xf>
    <xf numFmtId="38" fontId="0" fillId="0" borderId="21" xfId="0" applyNumberFormat="1" applyBorder="1">
      <alignment vertical="center"/>
    </xf>
    <xf numFmtId="0" fontId="0" fillId="0" borderId="26" xfId="0" applyBorder="1">
      <alignment vertical="center"/>
    </xf>
    <xf numFmtId="38" fontId="0" fillId="0" borderId="3" xfId="1" applyFont="1" applyBorder="1">
      <alignment vertical="center"/>
    </xf>
    <xf numFmtId="38" fontId="0" fillId="0" borderId="26" xfId="0" applyNumberFormat="1" applyBorder="1">
      <alignment vertical="center"/>
    </xf>
    <xf numFmtId="0" fontId="0" fillId="0" borderId="27" xfId="0" applyBorder="1">
      <alignment vertical="center"/>
    </xf>
    <xf numFmtId="0" fontId="0" fillId="0" borderId="28" xfId="0" applyBorder="1">
      <alignment vertical="center"/>
    </xf>
    <xf numFmtId="38" fontId="0" fillId="0" borderId="29" xfId="0" applyNumberFormat="1" applyBorder="1">
      <alignment vertical="center"/>
    </xf>
    <xf numFmtId="0" fontId="11" fillId="0" borderId="29" xfId="0" applyFont="1" applyBorder="1" applyAlignment="1">
      <alignment vertical="center" wrapText="1"/>
    </xf>
    <xf numFmtId="0" fontId="11" fillId="0" borderId="22" xfId="0" applyFont="1" applyBorder="1" applyAlignment="1">
      <alignment vertical="center" wrapText="1"/>
    </xf>
    <xf numFmtId="0" fontId="11" fillId="0" borderId="38" xfId="0" applyFont="1" applyBorder="1" applyAlignment="1">
      <alignment vertical="center" wrapText="1"/>
    </xf>
    <xf numFmtId="0" fontId="0" fillId="0" borderId="43" xfId="0" applyBorder="1">
      <alignment vertical="center"/>
    </xf>
    <xf numFmtId="0" fontId="13" fillId="0" borderId="44"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46" xfId="0" applyFont="1" applyBorder="1" applyAlignment="1">
      <alignment horizontal="right" vertical="center" wrapText="1"/>
    </xf>
    <xf numFmtId="0" fontId="8" fillId="0" borderId="23" xfId="0" applyFont="1" applyBorder="1">
      <alignment vertical="center"/>
    </xf>
    <xf numFmtId="0" fontId="0" fillId="0" borderId="23" xfId="0" applyBorder="1">
      <alignment vertical="center"/>
    </xf>
    <xf numFmtId="0" fontId="4" fillId="0" borderId="23" xfId="0" applyFont="1" applyBorder="1">
      <alignment vertical="center"/>
    </xf>
    <xf numFmtId="0" fontId="8" fillId="0" borderId="21" xfId="0" applyFont="1" applyBorder="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5" borderId="0" xfId="0" applyFill="1">
      <alignment vertical="center"/>
    </xf>
    <xf numFmtId="49" fontId="0" fillId="0" borderId="0" xfId="0" applyNumberFormat="1" applyAlignment="1">
      <alignment horizontal="right" vertical="center"/>
    </xf>
    <xf numFmtId="178" fontId="0" fillId="0" borderId="0" xfId="0" applyNumberFormat="1">
      <alignment vertical="center"/>
    </xf>
    <xf numFmtId="1" fontId="0" fillId="0" borderId="0" xfId="0" applyNumberForma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38" fontId="8" fillId="0" borderId="21" xfId="1" applyFont="1" applyBorder="1" applyAlignment="1">
      <alignment horizontal="right" vertical="center"/>
    </xf>
    <xf numFmtId="176" fontId="8" fillId="0" borderId="1" xfId="0" applyNumberFormat="1" applyFont="1" applyBorder="1" applyAlignment="1">
      <alignment horizontal="center" vertical="center"/>
    </xf>
    <xf numFmtId="176" fontId="8" fillId="0" borderId="9" xfId="0" applyNumberFormat="1" applyFont="1" applyBorder="1" applyAlignment="1">
      <alignment horizontal="center" vertical="center"/>
    </xf>
    <xf numFmtId="38" fontId="8" fillId="0" borderId="58" xfId="0" applyNumberFormat="1" applyFont="1" applyBorder="1" applyAlignment="1">
      <alignment horizontal="right" vertical="center"/>
    </xf>
    <xf numFmtId="0" fontId="8" fillId="0" borderId="58" xfId="0" applyFont="1" applyBorder="1" applyAlignment="1">
      <alignment horizontal="right" vertical="center"/>
    </xf>
    <xf numFmtId="0" fontId="8" fillId="0" borderId="23" xfId="0" applyFont="1" applyBorder="1" applyAlignment="1">
      <alignment horizontal="center" vertical="center"/>
    </xf>
    <xf numFmtId="0" fontId="8" fillId="0" borderId="2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176" fontId="8" fillId="0" borderId="10" xfId="0" applyNumberFormat="1" applyFont="1" applyBorder="1" applyAlignment="1">
      <alignment horizontal="center" vertical="center"/>
    </xf>
    <xf numFmtId="0" fontId="8"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9" fillId="0" borderId="1"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9" fillId="0" borderId="23" xfId="0" applyFont="1" applyBorder="1" applyAlignment="1">
      <alignment horizontal="center" vertical="center"/>
    </xf>
    <xf numFmtId="0" fontId="9" fillId="0" borderId="54" xfId="0" applyFont="1" applyBorder="1" applyAlignment="1">
      <alignment horizontal="center" vertical="center"/>
    </xf>
    <xf numFmtId="0" fontId="8" fillId="0" borderId="54" xfId="0" applyFont="1" applyBorder="1" applyAlignment="1">
      <alignment horizontal="center" vertical="center"/>
    </xf>
    <xf numFmtId="0" fontId="8" fillId="0" borderId="5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38" fontId="8" fillId="0" borderId="56" xfId="1" applyFont="1" applyBorder="1" applyAlignment="1">
      <alignment horizontal="right" vertical="center"/>
    </xf>
    <xf numFmtId="0" fontId="8" fillId="0" borderId="57" xfId="0" applyFont="1" applyBorder="1" applyAlignment="1">
      <alignment horizontal="center" vertical="center" wrapText="1"/>
    </xf>
    <xf numFmtId="0" fontId="8" fillId="0" borderId="47" xfId="0" applyFont="1" applyBorder="1" applyAlignment="1">
      <alignment horizontal="center" vertical="center" wrapText="1"/>
    </xf>
    <xf numFmtId="38" fontId="8" fillId="0" borderId="51" xfId="1" applyFont="1" applyBorder="1" applyAlignment="1">
      <alignment horizontal="right" vertical="center"/>
    </xf>
    <xf numFmtId="0" fontId="8" fillId="0" borderId="4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8" xfId="0" applyFont="1" applyBorder="1" applyAlignment="1">
      <alignment horizontal="center" vertical="center" wrapText="1"/>
    </xf>
    <xf numFmtId="0" fontId="9" fillId="0" borderId="49" xfId="0" applyFont="1" applyBorder="1" applyAlignment="1">
      <alignment horizontal="center" vertical="center"/>
    </xf>
    <xf numFmtId="0" fontId="8" fillId="0" borderId="49"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0" fillId="0" borderId="6" xfId="0" applyBorder="1" applyAlignment="1">
      <alignment horizontal="left" vertical="center"/>
    </xf>
    <xf numFmtId="0" fontId="8" fillId="0" borderId="1" xfId="0" applyFont="1" applyBorder="1" applyAlignment="1">
      <alignment horizontal="center" vertical="center" wrapText="1"/>
    </xf>
    <xf numFmtId="0" fontId="8" fillId="0" borderId="11" xfId="0" applyFont="1" applyBorder="1" applyAlignment="1">
      <alignment horizontal="center" vertical="center"/>
    </xf>
    <xf numFmtId="38" fontId="8" fillId="0" borderId="58" xfId="1" applyFont="1" applyBorder="1" applyAlignment="1">
      <alignment horizontal="right" vertical="center"/>
    </xf>
    <xf numFmtId="0" fontId="9" fillId="0" borderId="60" xfId="0" applyFont="1" applyBorder="1" applyAlignment="1">
      <alignment horizontal="center" vertical="center" wrapText="1"/>
    </xf>
    <xf numFmtId="0" fontId="9" fillId="0" borderId="59" xfId="0" applyFont="1" applyBorder="1" applyAlignment="1">
      <alignment horizontal="center" vertical="center" wrapText="1"/>
    </xf>
    <xf numFmtId="0" fontId="8" fillId="0" borderId="25" xfId="0" applyFont="1" applyBorder="1" applyAlignment="1">
      <alignment horizontal="center" vertical="center"/>
    </xf>
    <xf numFmtId="0" fontId="8" fillId="0" borderId="53" xfId="0" applyFont="1" applyBorder="1" applyAlignment="1">
      <alignment horizontal="center" vertical="center"/>
    </xf>
    <xf numFmtId="0" fontId="8" fillId="0" borderId="24"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177" fontId="17" fillId="0" borderId="37" xfId="0" applyNumberFormat="1" applyFont="1" applyBorder="1" applyAlignment="1">
      <alignment horizontal="right" vertical="center" indent="1" readingOrder="2"/>
    </xf>
    <xf numFmtId="177" fontId="17" fillId="0" borderId="19" xfId="0" applyNumberFormat="1" applyFont="1" applyBorder="1" applyAlignment="1">
      <alignment horizontal="right" vertical="center" indent="1" readingOrder="2"/>
    </xf>
    <xf numFmtId="177" fontId="17" fillId="0" borderId="38" xfId="0" applyNumberFormat="1" applyFont="1" applyBorder="1" applyAlignment="1">
      <alignment horizontal="right" vertical="center" indent="1" readingOrder="2"/>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1"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 xfId="0" applyFont="1" applyBorder="1" applyAlignment="1">
      <alignment horizontal="center" vertical="center" wrapText="1"/>
    </xf>
    <xf numFmtId="38" fontId="14" fillId="0" borderId="36" xfId="1" applyFont="1" applyBorder="1" applyAlignment="1">
      <alignment horizontal="right" vertical="center"/>
    </xf>
    <xf numFmtId="38" fontId="14" fillId="0" borderId="0" xfId="1" applyFont="1" applyBorder="1" applyAlignment="1">
      <alignment horizontal="right" vertical="center"/>
    </xf>
    <xf numFmtId="38" fontId="16" fillId="0" borderId="27" xfId="1" applyFont="1" applyBorder="1" applyAlignment="1">
      <alignment horizontal="right" vertical="center"/>
    </xf>
    <xf numFmtId="38" fontId="16" fillId="0" borderId="28" xfId="1" applyFont="1" applyBorder="1" applyAlignment="1">
      <alignment horizontal="right" vertical="center"/>
    </xf>
    <xf numFmtId="38" fontId="3" fillId="0" borderId="37" xfId="1" applyFont="1" applyBorder="1" applyAlignment="1">
      <alignment horizontal="right" vertical="center"/>
    </xf>
    <xf numFmtId="38" fontId="3" fillId="0" borderId="19" xfId="1" applyFont="1" applyBorder="1" applyAlignment="1">
      <alignment horizontal="right"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11" fillId="0" borderId="1" xfId="0" applyFont="1" applyBorder="1" applyAlignment="1">
      <alignment horizontal="center" vertical="center" wrapText="1"/>
    </xf>
    <xf numFmtId="38" fontId="14" fillId="0" borderId="27" xfId="1" applyFont="1" applyBorder="1" applyAlignment="1">
      <alignment horizontal="right" vertical="center"/>
    </xf>
    <xf numFmtId="38" fontId="14" fillId="0" borderId="28" xfId="1" applyFont="1" applyBorder="1" applyAlignment="1">
      <alignment horizontal="right" vertical="center"/>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1" fillId="0" borderId="11" xfId="0" applyFont="1" applyBorder="1" applyAlignment="1">
      <alignment horizontal="distributed" vertical="center" wrapText="1" indent="1"/>
    </xf>
    <xf numFmtId="0" fontId="14" fillId="0" borderId="30"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35" xfId="0" applyNumberFormat="1" applyFont="1" applyBorder="1" applyAlignment="1">
      <alignment horizontal="center" vertical="center"/>
    </xf>
    <xf numFmtId="0" fontId="14" fillId="0" borderId="32"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9" xfId="0" applyFont="1" applyBorder="1" applyAlignment="1">
      <alignment horizontal="center" vertical="center"/>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11" fillId="0" borderId="13" xfId="0" applyFont="1" applyBorder="1" applyAlignment="1">
      <alignment horizontal="center" vertical="center" wrapText="1"/>
    </xf>
  </cellXfs>
  <cellStyles count="2">
    <cellStyle name="桁区切り" xfId="1" builtinId="6"/>
    <cellStyle name="標準" xfId="0" builtinId="0"/>
  </cellStyles>
  <dxfs count="3">
    <dxf>
      <fill>
        <patternFill>
          <bgColor rgb="FFFF0000"/>
        </patternFill>
      </fill>
    </dxf>
    <dxf>
      <fill>
        <patternFill>
          <bgColor theme="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171063</xdr:colOff>
      <xdr:row>33</xdr:row>
      <xdr:rowOff>165230</xdr:rowOff>
    </xdr:from>
    <xdr:to>
      <xdr:col>15</xdr:col>
      <xdr:colOff>484266</xdr:colOff>
      <xdr:row>55</xdr:row>
      <xdr:rowOff>95055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063" y="6453674"/>
          <a:ext cx="5979606" cy="3778703"/>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148512</xdr:colOff>
      <xdr:row>39</xdr:row>
      <xdr:rowOff>95055</xdr:rowOff>
    </xdr:from>
    <xdr:to>
      <xdr:col>3</xdr:col>
      <xdr:colOff>110413</xdr:colOff>
      <xdr:row>40</xdr:row>
      <xdr:rowOff>142680</xdr:rowOff>
    </xdr:to>
    <xdr:sp macro="" textlink="">
      <xdr:nvSpPr>
        <xdr:cNvPr id="3" name="テキスト ボックス 2"/>
        <xdr:cNvSpPr txBox="1"/>
      </xdr:nvSpPr>
      <xdr:spPr>
        <a:xfrm>
          <a:off x="1139890" y="7433193"/>
          <a:ext cx="302079"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③</a:t>
          </a:r>
        </a:p>
      </xdr:txBody>
    </xdr:sp>
    <xdr:clientData/>
  </xdr:twoCellAnchor>
  <xdr:twoCellAnchor>
    <xdr:from>
      <xdr:col>3</xdr:col>
      <xdr:colOff>294304</xdr:colOff>
      <xdr:row>39</xdr:row>
      <xdr:rowOff>94861</xdr:rowOff>
    </xdr:from>
    <xdr:to>
      <xdr:col>4</xdr:col>
      <xdr:colOff>170478</xdr:colOff>
      <xdr:row>40</xdr:row>
      <xdr:rowOff>142486</xdr:rowOff>
    </xdr:to>
    <xdr:sp macro="" textlink="">
      <xdr:nvSpPr>
        <xdr:cNvPr id="4" name="テキスト ボックス 3"/>
        <xdr:cNvSpPr txBox="1"/>
      </xdr:nvSpPr>
      <xdr:spPr>
        <a:xfrm>
          <a:off x="1625860" y="7432999"/>
          <a:ext cx="216353"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6</xdr:col>
      <xdr:colOff>466725</xdr:colOff>
      <xdr:row>36</xdr:row>
      <xdr:rowOff>76200</xdr:rowOff>
    </xdr:from>
    <xdr:to>
      <xdr:col>6</xdr:col>
      <xdr:colOff>790575</xdr:colOff>
      <xdr:row>37</xdr:row>
      <xdr:rowOff>123825</xdr:rowOff>
    </xdr:to>
    <xdr:sp macro="" textlink="">
      <xdr:nvSpPr>
        <xdr:cNvPr id="5" name="テキスト ボックス 4"/>
        <xdr:cNvSpPr txBox="1"/>
      </xdr:nvSpPr>
      <xdr:spPr>
        <a:xfrm>
          <a:off x="3771900" y="5419725"/>
          <a:ext cx="3238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7</xdr:col>
      <xdr:colOff>51318</xdr:colOff>
      <xdr:row>39</xdr:row>
      <xdr:rowOff>95250</xdr:rowOff>
    </xdr:from>
    <xdr:to>
      <xdr:col>7</xdr:col>
      <xdr:colOff>330460</xdr:colOff>
      <xdr:row>40</xdr:row>
      <xdr:rowOff>145791</xdr:rowOff>
    </xdr:to>
    <xdr:sp macro="" textlink="">
      <xdr:nvSpPr>
        <xdr:cNvPr id="6" name="テキスト ボックス 5"/>
        <xdr:cNvSpPr txBox="1"/>
      </xdr:nvSpPr>
      <xdr:spPr>
        <a:xfrm>
          <a:off x="2743588" y="7433388"/>
          <a:ext cx="279142" cy="225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10</xdr:col>
      <xdr:colOff>51319</xdr:colOff>
      <xdr:row>36</xdr:row>
      <xdr:rowOff>65704</xdr:rowOff>
    </xdr:from>
    <xdr:to>
      <xdr:col>10</xdr:col>
      <xdr:colOff>315297</xdr:colOff>
      <xdr:row>37</xdr:row>
      <xdr:rowOff>113329</xdr:rowOff>
    </xdr:to>
    <xdr:sp macro="" textlink="">
      <xdr:nvSpPr>
        <xdr:cNvPr id="7" name="テキスト ボックス 6"/>
        <xdr:cNvSpPr txBox="1"/>
      </xdr:nvSpPr>
      <xdr:spPr>
        <a:xfrm>
          <a:off x="3764125" y="6878995"/>
          <a:ext cx="263978"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5</xdr:col>
      <xdr:colOff>154928</xdr:colOff>
      <xdr:row>39</xdr:row>
      <xdr:rowOff>85336</xdr:rowOff>
    </xdr:from>
    <xdr:to>
      <xdr:col>6</xdr:col>
      <xdr:colOff>129074</xdr:colOff>
      <xdr:row>40</xdr:row>
      <xdr:rowOff>132961</xdr:rowOff>
    </xdr:to>
    <xdr:sp macro="" textlink="">
      <xdr:nvSpPr>
        <xdr:cNvPr id="8" name="テキスト ボックス 7"/>
        <xdr:cNvSpPr txBox="1"/>
      </xdr:nvSpPr>
      <xdr:spPr>
        <a:xfrm>
          <a:off x="2166841" y="7423474"/>
          <a:ext cx="314325"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8</xdr:col>
      <xdr:colOff>216548</xdr:colOff>
      <xdr:row>39</xdr:row>
      <xdr:rowOff>95638</xdr:rowOff>
    </xdr:from>
    <xdr:to>
      <xdr:col>9</xdr:col>
      <xdr:colOff>130823</xdr:colOff>
      <xdr:row>40</xdr:row>
      <xdr:rowOff>143263</xdr:rowOff>
    </xdr:to>
    <xdr:sp macro="" textlink="">
      <xdr:nvSpPr>
        <xdr:cNvPr id="9" name="テキスト ボックス 8"/>
        <xdr:cNvSpPr txBox="1"/>
      </xdr:nvSpPr>
      <xdr:spPr>
        <a:xfrm>
          <a:off x="3248997" y="7433776"/>
          <a:ext cx="254454"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②</a:t>
          </a:r>
        </a:p>
      </xdr:txBody>
    </xdr:sp>
    <xdr:clientData/>
  </xdr:twoCellAnchor>
  <xdr:twoCellAnchor>
    <xdr:from>
      <xdr:col>10</xdr:col>
      <xdr:colOff>320740</xdr:colOff>
      <xdr:row>39</xdr:row>
      <xdr:rowOff>116632</xdr:rowOff>
    </xdr:from>
    <xdr:to>
      <xdr:col>11</xdr:col>
      <xdr:colOff>272143</xdr:colOff>
      <xdr:row>40</xdr:row>
      <xdr:rowOff>165229</xdr:rowOff>
    </xdr:to>
    <xdr:sp macro="" textlink="">
      <xdr:nvSpPr>
        <xdr:cNvPr id="10" name="テキスト ボックス 9"/>
        <xdr:cNvSpPr txBox="1"/>
      </xdr:nvSpPr>
      <xdr:spPr>
        <a:xfrm>
          <a:off x="4033546" y="7454770"/>
          <a:ext cx="291582" cy="223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2</xdr:col>
      <xdr:colOff>38100</xdr:colOff>
      <xdr:row>34</xdr:row>
      <xdr:rowOff>47625</xdr:rowOff>
    </xdr:from>
    <xdr:to>
      <xdr:col>2</xdr:col>
      <xdr:colOff>361950</xdr:colOff>
      <xdr:row>35</xdr:row>
      <xdr:rowOff>95250</xdr:rowOff>
    </xdr:to>
    <xdr:sp macro="" textlink="">
      <xdr:nvSpPr>
        <xdr:cNvPr id="11" name="テキスト ボックス 10"/>
        <xdr:cNvSpPr txBox="1"/>
      </xdr:nvSpPr>
      <xdr:spPr>
        <a:xfrm>
          <a:off x="1190625" y="5048250"/>
          <a:ext cx="3238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1</xdr:col>
      <xdr:colOff>180975</xdr:colOff>
      <xdr:row>34</xdr:row>
      <xdr:rowOff>47625</xdr:rowOff>
    </xdr:from>
    <xdr:to>
      <xdr:col>2</xdr:col>
      <xdr:colOff>38100</xdr:colOff>
      <xdr:row>35</xdr:row>
      <xdr:rowOff>95250</xdr:rowOff>
    </xdr:to>
    <xdr:sp macro="" textlink="">
      <xdr:nvSpPr>
        <xdr:cNvPr id="12" name="テキスト ボックス 11"/>
        <xdr:cNvSpPr txBox="1"/>
      </xdr:nvSpPr>
      <xdr:spPr>
        <a:xfrm>
          <a:off x="866775" y="5048250"/>
          <a:ext cx="3238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14</xdr:col>
      <xdr:colOff>242014</xdr:colOff>
      <xdr:row>39</xdr:row>
      <xdr:rowOff>114300</xdr:rowOff>
    </xdr:from>
    <xdr:to>
      <xdr:col>15</xdr:col>
      <xdr:colOff>14580</xdr:colOff>
      <xdr:row>40</xdr:row>
      <xdr:rowOff>161925</xdr:rowOff>
    </xdr:to>
    <xdr:sp macro="" textlink="">
      <xdr:nvSpPr>
        <xdr:cNvPr id="13" name="テキスト ボックス 12"/>
        <xdr:cNvSpPr txBox="1"/>
      </xdr:nvSpPr>
      <xdr:spPr>
        <a:xfrm>
          <a:off x="5441886" y="7452438"/>
          <a:ext cx="239097"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⑥</a:t>
          </a:r>
        </a:p>
      </xdr:txBody>
    </xdr:sp>
    <xdr:clientData/>
  </xdr:twoCellAnchor>
  <xdr:twoCellAnchor>
    <xdr:from>
      <xdr:col>1</xdr:col>
      <xdr:colOff>27798</xdr:colOff>
      <xdr:row>39</xdr:row>
      <xdr:rowOff>114494</xdr:rowOff>
    </xdr:from>
    <xdr:to>
      <xdr:col>1</xdr:col>
      <xdr:colOff>304023</xdr:colOff>
      <xdr:row>40</xdr:row>
      <xdr:rowOff>162119</xdr:rowOff>
    </xdr:to>
    <xdr:sp macro="" textlink="">
      <xdr:nvSpPr>
        <xdr:cNvPr id="14" name="テキスト ボックス 13"/>
        <xdr:cNvSpPr txBox="1"/>
      </xdr:nvSpPr>
      <xdr:spPr>
        <a:xfrm>
          <a:off x="552645" y="7452632"/>
          <a:ext cx="276225"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⑦</a:t>
          </a:r>
        </a:p>
      </xdr:txBody>
    </xdr:sp>
    <xdr:clientData/>
  </xdr:twoCellAnchor>
  <xdr:twoCellAnchor>
    <xdr:from>
      <xdr:col>12</xdr:col>
      <xdr:colOff>213827</xdr:colOff>
      <xdr:row>53</xdr:row>
      <xdr:rowOff>38877</xdr:rowOff>
    </xdr:from>
    <xdr:to>
      <xdr:col>13</xdr:col>
      <xdr:colOff>137626</xdr:colOff>
      <xdr:row>54</xdr:row>
      <xdr:rowOff>86502</xdr:rowOff>
    </xdr:to>
    <xdr:sp macro="" textlink="">
      <xdr:nvSpPr>
        <xdr:cNvPr id="15" name="テキスト ボックス 14"/>
        <xdr:cNvSpPr txBox="1"/>
      </xdr:nvSpPr>
      <xdr:spPr>
        <a:xfrm>
          <a:off x="4606990" y="9826300"/>
          <a:ext cx="263978"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①</a:t>
          </a:r>
        </a:p>
      </xdr:txBody>
    </xdr:sp>
    <xdr:clientData/>
  </xdr:twoCellAnchor>
  <xdr:twoCellAnchor>
    <xdr:from>
      <xdr:col>12</xdr:col>
      <xdr:colOff>204108</xdr:colOff>
      <xdr:row>39</xdr:row>
      <xdr:rowOff>116633</xdr:rowOff>
    </xdr:from>
    <xdr:to>
      <xdr:col>13</xdr:col>
      <xdr:colOff>127907</xdr:colOff>
      <xdr:row>40</xdr:row>
      <xdr:rowOff>164258</xdr:rowOff>
    </xdr:to>
    <xdr:sp macro="" textlink="">
      <xdr:nvSpPr>
        <xdr:cNvPr id="16" name="テキスト ボックス 15"/>
        <xdr:cNvSpPr txBox="1"/>
      </xdr:nvSpPr>
      <xdr:spPr>
        <a:xfrm>
          <a:off x="4597271" y="7454771"/>
          <a:ext cx="263978"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④</a:t>
          </a:r>
        </a:p>
      </xdr:txBody>
    </xdr:sp>
    <xdr:clientData/>
  </xdr:twoCellAnchor>
  <xdr:twoCellAnchor>
    <xdr:from>
      <xdr:col>15</xdr:col>
      <xdr:colOff>359617</xdr:colOff>
      <xdr:row>46</xdr:row>
      <xdr:rowOff>38876</xdr:rowOff>
    </xdr:from>
    <xdr:to>
      <xdr:col>15</xdr:col>
      <xdr:colOff>623595</xdr:colOff>
      <xdr:row>47</xdr:row>
      <xdr:rowOff>86501</xdr:rowOff>
    </xdr:to>
    <xdr:sp macro="" textlink="">
      <xdr:nvSpPr>
        <xdr:cNvPr id="17" name="テキスト ボックス 16"/>
        <xdr:cNvSpPr txBox="1"/>
      </xdr:nvSpPr>
      <xdr:spPr>
        <a:xfrm>
          <a:off x="6026020" y="8601657"/>
          <a:ext cx="263978" cy="222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⑤</a:t>
          </a:r>
        </a:p>
      </xdr:txBody>
    </xdr:sp>
    <xdr:clientData/>
  </xdr:twoCellAnchor>
  <xdr:twoCellAnchor>
    <xdr:from>
      <xdr:col>15</xdr:col>
      <xdr:colOff>194388</xdr:colOff>
      <xdr:row>39</xdr:row>
      <xdr:rowOff>29158</xdr:rowOff>
    </xdr:from>
    <xdr:to>
      <xdr:col>15</xdr:col>
      <xdr:colOff>495689</xdr:colOff>
      <xdr:row>54</xdr:row>
      <xdr:rowOff>165230</xdr:rowOff>
    </xdr:to>
    <xdr:sp macro="" textlink="">
      <xdr:nvSpPr>
        <xdr:cNvPr id="18" name="右中かっこ 17"/>
        <xdr:cNvSpPr/>
      </xdr:nvSpPr>
      <xdr:spPr>
        <a:xfrm>
          <a:off x="5860791" y="7367296"/>
          <a:ext cx="301301" cy="2760306"/>
        </a:xfrm>
        <a:prstGeom prst="rightBrace">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53"/>
  <sheetViews>
    <sheetView zoomScale="87" zoomScaleNormal="87" workbookViewId="0">
      <selection activeCell="Y9" sqref="Y9:Z10"/>
    </sheetView>
  </sheetViews>
  <sheetFormatPr defaultRowHeight="13.5" x14ac:dyDescent="0.15"/>
  <cols>
    <col min="1" max="1" width="3.625" customWidth="1"/>
    <col min="2" max="2" width="4.875" customWidth="1"/>
    <col min="3" max="3" width="4.375" customWidth="1"/>
    <col min="4" max="4" width="4.25" customWidth="1"/>
    <col min="5" max="7" width="3.375" customWidth="1"/>
    <col min="8" max="9" width="5.25" customWidth="1"/>
    <col min="10" max="20" width="4.375" customWidth="1"/>
    <col min="21" max="26" width="2.5" customWidth="1"/>
    <col min="27" max="30" width="3.25" customWidth="1"/>
    <col min="31" max="34" width="4.875" customWidth="1"/>
    <col min="35" max="35" width="4.625" customWidth="1"/>
    <col min="36" max="38" width="5.375" customWidth="1"/>
    <col min="39" max="40" width="4.625" customWidth="1"/>
    <col min="41" max="41" width="5.375" customWidth="1"/>
    <col min="42" max="47" width="4.625" customWidth="1"/>
    <col min="48" max="48" width="6.375" customWidth="1"/>
    <col min="49" max="57" width="4.625" customWidth="1"/>
  </cols>
  <sheetData>
    <row r="1" spans="1:63" x14ac:dyDescent="0.15">
      <c r="A1" t="s">
        <v>0</v>
      </c>
    </row>
    <row r="3" spans="1:63" ht="18" customHeight="1" x14ac:dyDescent="0.15">
      <c r="C3" s="4" t="s">
        <v>1</v>
      </c>
      <c r="D3" s="62"/>
      <c r="E3" s="1" t="s">
        <v>2</v>
      </c>
      <c r="F3" s="62"/>
      <c r="G3" s="1" t="s">
        <v>188</v>
      </c>
      <c r="H3" s="1"/>
      <c r="I3" s="1"/>
      <c r="J3" s="1"/>
      <c r="K3" s="1"/>
      <c r="L3" s="1"/>
      <c r="M3" s="1"/>
      <c r="N3" s="1"/>
      <c r="O3" s="1"/>
      <c r="P3" s="1"/>
    </row>
    <row r="4" spans="1:63" x14ac:dyDescent="0.15">
      <c r="AZ4" s="64"/>
      <c r="BA4" s="64"/>
      <c r="BB4" s="64" t="s">
        <v>171</v>
      </c>
      <c r="BC4" s="64"/>
      <c r="BD4" s="64"/>
      <c r="BE4" s="64"/>
      <c r="BF4" s="64"/>
      <c r="BG4" s="64"/>
      <c r="BH4" s="64"/>
    </row>
    <row r="5" spans="1:63" x14ac:dyDescent="0.15">
      <c r="A5" t="s">
        <v>3</v>
      </c>
      <c r="C5" s="115"/>
      <c r="D5" s="115"/>
      <c r="E5" s="115"/>
      <c r="F5" s="115"/>
      <c r="G5" s="115"/>
      <c r="H5" s="115"/>
      <c r="I5" s="115"/>
      <c r="AZ5" s="64">
        <v>2</v>
      </c>
      <c r="BA5" s="64">
        <v>1</v>
      </c>
      <c r="BB5" s="64">
        <v>2</v>
      </c>
      <c r="BC5" s="64">
        <v>1</v>
      </c>
      <c r="BD5" s="64">
        <v>2</v>
      </c>
      <c r="BE5" s="64">
        <v>1</v>
      </c>
      <c r="BF5" s="64">
        <v>2</v>
      </c>
      <c r="BG5" s="64">
        <v>1</v>
      </c>
      <c r="BH5" s="64">
        <v>2</v>
      </c>
    </row>
    <row r="7" spans="1:63" s="8" customFormat="1" ht="18" customHeight="1" x14ac:dyDescent="0.15">
      <c r="A7" s="86" t="s">
        <v>5</v>
      </c>
      <c r="B7" s="5" t="s">
        <v>15</v>
      </c>
      <c r="C7" s="6"/>
      <c r="D7" s="7"/>
      <c r="E7" s="116" t="s">
        <v>35</v>
      </c>
      <c r="F7" s="86"/>
      <c r="G7" s="86"/>
      <c r="H7" s="86" t="s">
        <v>7</v>
      </c>
      <c r="I7" s="86"/>
      <c r="J7" s="86" t="s">
        <v>8</v>
      </c>
      <c r="K7" s="86"/>
      <c r="L7" s="86"/>
      <c r="M7" s="86"/>
      <c r="N7" s="86" t="s">
        <v>10</v>
      </c>
      <c r="O7" s="86"/>
      <c r="P7" s="86" t="s">
        <v>11</v>
      </c>
      <c r="Q7" s="86"/>
      <c r="R7" s="86"/>
      <c r="S7" s="86"/>
      <c r="T7" s="86" t="s">
        <v>12</v>
      </c>
      <c r="U7" s="109" t="s">
        <v>14</v>
      </c>
      <c r="V7" s="110"/>
      <c r="W7" s="110"/>
      <c r="X7" s="110"/>
      <c r="Y7" s="110"/>
      <c r="Z7" s="111"/>
      <c r="AA7" s="86" t="s">
        <v>27</v>
      </c>
      <c r="AB7" s="86"/>
      <c r="AC7" s="86"/>
      <c r="AD7" s="86"/>
      <c r="AE7" s="116" t="s">
        <v>64</v>
      </c>
      <c r="AF7" s="86"/>
      <c r="AG7" s="86"/>
      <c r="AH7" s="86"/>
      <c r="AN7"/>
      <c r="AO7"/>
      <c r="AP7" s="65"/>
      <c r="AQ7" s="65"/>
      <c r="AR7" s="65" t="s">
        <v>172</v>
      </c>
      <c r="AS7" s="65"/>
      <c r="AT7" s="65"/>
      <c r="AU7" s="65"/>
      <c r="AV7" s="65"/>
      <c r="AW7" s="65"/>
      <c r="AX7" s="65"/>
      <c r="AY7" s="65"/>
      <c r="AZ7" s="64"/>
      <c r="BA7" s="64"/>
      <c r="BB7" s="64" t="s">
        <v>173</v>
      </c>
      <c r="BC7" s="64"/>
      <c r="BD7" s="64"/>
      <c r="BE7" s="64"/>
      <c r="BF7" s="64"/>
      <c r="BG7" s="64"/>
      <c r="BH7" s="64"/>
      <c r="BI7" s="64" t="s">
        <v>63</v>
      </c>
      <c r="BJ7" s="65" t="s">
        <v>174</v>
      </c>
      <c r="BK7" s="66" t="s">
        <v>175</v>
      </c>
    </row>
    <row r="8" spans="1:63" s="8" customFormat="1" ht="18" customHeight="1" x14ac:dyDescent="0.15">
      <c r="A8" s="86"/>
      <c r="B8" s="9" t="s">
        <v>6</v>
      </c>
      <c r="C8" s="10"/>
      <c r="D8" s="11"/>
      <c r="E8" s="117"/>
      <c r="F8" s="117"/>
      <c r="G8" s="117"/>
      <c r="H8" s="117"/>
      <c r="I8" s="117"/>
      <c r="J8" s="117"/>
      <c r="K8" s="117"/>
      <c r="L8" s="117"/>
      <c r="M8" s="117"/>
      <c r="N8" s="117"/>
      <c r="O8" s="117"/>
      <c r="P8" s="117"/>
      <c r="Q8" s="117"/>
      <c r="R8" s="117"/>
      <c r="S8" s="117"/>
      <c r="T8" s="117"/>
      <c r="U8" s="112" t="s">
        <v>150</v>
      </c>
      <c r="V8" s="113"/>
      <c r="W8" s="113" t="s">
        <v>151</v>
      </c>
      <c r="X8" s="113"/>
      <c r="Y8" s="113" t="s">
        <v>145</v>
      </c>
      <c r="Z8" s="114"/>
      <c r="AA8" s="117"/>
      <c r="AB8" s="117"/>
      <c r="AC8" s="117"/>
      <c r="AD8" s="117"/>
      <c r="AE8" s="117"/>
      <c r="AF8" s="117"/>
      <c r="AG8" s="117"/>
      <c r="AH8" s="117"/>
      <c r="AN8"/>
      <c r="AO8" t="s">
        <v>176</v>
      </c>
      <c r="AP8" s="65">
        <v>1</v>
      </c>
      <c r="AQ8" s="65">
        <v>2</v>
      </c>
      <c r="AR8" s="65">
        <v>3</v>
      </c>
      <c r="AS8" s="65">
        <v>4</v>
      </c>
      <c r="AT8" s="65">
        <v>5</v>
      </c>
      <c r="AU8" s="65">
        <v>6</v>
      </c>
      <c r="AV8" s="65">
        <v>7</v>
      </c>
      <c r="AW8" s="65">
        <v>8</v>
      </c>
      <c r="AX8" s="65">
        <v>9</v>
      </c>
      <c r="AY8" s="65">
        <v>10</v>
      </c>
      <c r="AZ8" s="64"/>
      <c r="BA8" s="64"/>
      <c r="BB8" s="64"/>
      <c r="BC8" s="64"/>
      <c r="BD8" s="64"/>
      <c r="BE8" s="64"/>
      <c r="BF8" s="64"/>
      <c r="BG8" s="64"/>
      <c r="BH8" s="64"/>
      <c r="BI8" s="64"/>
      <c r="BJ8" s="65"/>
      <c r="BK8" s="67" t="s">
        <v>177</v>
      </c>
    </row>
    <row r="9" spans="1:63" s="8" customFormat="1" ht="18" customHeight="1" x14ac:dyDescent="0.15">
      <c r="A9" s="86">
        <v>1</v>
      </c>
      <c r="B9" s="87" t="str">
        <f t="shared" ref="B9" si="0">PHONETIC(B10)</f>
        <v/>
      </c>
      <c r="C9" s="88"/>
      <c r="D9" s="88"/>
      <c r="E9" s="90"/>
      <c r="F9" s="90"/>
      <c r="G9" s="91"/>
      <c r="H9" s="107"/>
      <c r="I9" s="107"/>
      <c r="J9" s="85"/>
      <c r="K9" s="74"/>
      <c r="L9" s="74"/>
      <c r="M9" s="75"/>
      <c r="N9" s="108"/>
      <c r="O9" s="108"/>
      <c r="P9" s="85"/>
      <c r="Q9" s="74"/>
      <c r="R9" s="74"/>
      <c r="S9" s="75"/>
      <c r="T9" s="108"/>
      <c r="U9" s="102"/>
      <c r="V9" s="102"/>
      <c r="W9" s="103"/>
      <c r="X9" s="103"/>
      <c r="Y9" s="103"/>
      <c r="Z9" s="104"/>
      <c r="AA9" s="101">
        <f>SUM(AJ9:AL9)</f>
        <v>0</v>
      </c>
      <c r="AB9" s="101"/>
      <c r="AC9" s="101"/>
      <c r="AD9" s="101"/>
      <c r="AE9" s="105"/>
      <c r="AF9" s="102"/>
      <c r="AG9" s="102"/>
      <c r="AH9" s="106"/>
      <c r="AJ9" s="63" t="str">
        <f>IF(U9=" ", ,IF(U9="基本単価",4100,""))</f>
        <v/>
      </c>
      <c r="AK9" s="63" t="str">
        <f>IF(W9=" ", ,IF(W9="初回加算",3000,""))</f>
        <v/>
      </c>
      <c r="AL9" s="63" t="str">
        <f>IF(Y9=" ", ,IF(Y9="連携加算",3000,""))</f>
        <v/>
      </c>
      <c r="AN9" s="68"/>
      <c r="AO9" s="12" t="str">
        <f>IF(E9="","",IF(AY9=BK9,"適正","エラー"))</f>
        <v/>
      </c>
      <c r="AP9" s="69" t="e">
        <f>IF(MID($E9,AP$8,1)="h",4,MID($E9,AP$8,1)*1)</f>
        <v>#VALUE!</v>
      </c>
      <c r="AQ9" s="69" t="e">
        <f>MID($E9,AQ$8,1)*1</f>
        <v>#VALUE!</v>
      </c>
      <c r="AR9" s="69" t="e">
        <f>MID($E9,AR$8,1)*1</f>
        <v>#VALUE!</v>
      </c>
      <c r="AS9" s="69" t="e">
        <f t="shared" ref="AS9:AY23" si="1">MID($E9,AS$8,1)*1</f>
        <v>#VALUE!</v>
      </c>
      <c r="AT9" s="69" t="e">
        <f t="shared" si="1"/>
        <v>#VALUE!</v>
      </c>
      <c r="AU9" s="69" t="e">
        <f t="shared" si="1"/>
        <v>#VALUE!</v>
      </c>
      <c r="AV9" s="69" t="e">
        <f t="shared" si="1"/>
        <v>#VALUE!</v>
      </c>
      <c r="AW9" s="69" t="e">
        <f t="shared" si="1"/>
        <v>#VALUE!</v>
      </c>
      <c r="AX9" s="69" t="e">
        <f t="shared" si="1"/>
        <v>#VALUE!</v>
      </c>
      <c r="AY9" s="69" t="e">
        <f t="shared" si="1"/>
        <v>#VALUE!</v>
      </c>
      <c r="AZ9" t="e">
        <f>AZ$5*AP9</f>
        <v>#VALUE!</v>
      </c>
      <c r="BA9" t="e">
        <f t="shared" ref="BA9:BH9" si="2">BA$5*AQ9</f>
        <v>#VALUE!</v>
      </c>
      <c r="BB9" t="e">
        <f t="shared" si="2"/>
        <v>#VALUE!</v>
      </c>
      <c r="BC9" t="e">
        <f t="shared" si="2"/>
        <v>#VALUE!</v>
      </c>
      <c r="BD9" t="e">
        <f t="shared" si="2"/>
        <v>#VALUE!</v>
      </c>
      <c r="BE9" t="e">
        <f t="shared" si="2"/>
        <v>#VALUE!</v>
      </c>
      <c r="BF9" t="e">
        <f t="shared" si="2"/>
        <v>#VALUE!</v>
      </c>
      <c r="BG9" t="e">
        <f t="shared" si="2"/>
        <v>#VALUE!</v>
      </c>
      <c r="BH9" t="e">
        <f t="shared" si="2"/>
        <v>#VALUE!</v>
      </c>
      <c r="BI9" s="70" t="e">
        <f>SUM(AZ9:BH9)</f>
        <v>#VALUE!</v>
      </c>
      <c r="BJ9" t="e">
        <f>ROUNDDOWN(BI9/11,0)</f>
        <v>#VALUE!</v>
      </c>
      <c r="BK9" t="e">
        <f>IF(BJ9=0,BJ9,BI9-BJ9*11)</f>
        <v>#VALUE!</v>
      </c>
    </row>
    <row r="10" spans="1:63" s="8" customFormat="1" ht="18" customHeight="1" x14ac:dyDescent="0.15">
      <c r="A10" s="86"/>
      <c r="B10" s="82"/>
      <c r="C10" s="83"/>
      <c r="D10" s="83"/>
      <c r="E10" s="90"/>
      <c r="F10" s="90"/>
      <c r="G10" s="91"/>
      <c r="H10" s="92"/>
      <c r="I10" s="92"/>
      <c r="J10" s="85"/>
      <c r="K10" s="74"/>
      <c r="L10" s="74"/>
      <c r="M10" s="75"/>
      <c r="N10" s="78"/>
      <c r="O10" s="78"/>
      <c r="P10" s="85"/>
      <c r="Q10" s="74"/>
      <c r="R10" s="74"/>
      <c r="S10" s="75"/>
      <c r="T10" s="78"/>
      <c r="U10" s="79"/>
      <c r="V10" s="79"/>
      <c r="W10" s="71"/>
      <c r="X10" s="71"/>
      <c r="Y10" s="71"/>
      <c r="Z10" s="72"/>
      <c r="AA10" s="73"/>
      <c r="AB10" s="73"/>
      <c r="AC10" s="73"/>
      <c r="AD10" s="73"/>
      <c r="AE10" s="80"/>
      <c r="AF10" s="79"/>
      <c r="AG10" s="79"/>
      <c r="AH10" s="81"/>
      <c r="AJ10" s="63"/>
      <c r="AK10" s="63"/>
      <c r="AL10" s="63"/>
    </row>
    <row r="11" spans="1:63" s="8" customFormat="1" ht="18" customHeight="1" x14ac:dyDescent="0.15">
      <c r="A11" s="86">
        <v>2</v>
      </c>
      <c r="B11" s="87" t="str">
        <f t="shared" ref="B11" si="3">PHONETIC(B12)</f>
        <v/>
      </c>
      <c r="C11" s="88"/>
      <c r="D11" s="88"/>
      <c r="E11" s="90"/>
      <c r="F11" s="90"/>
      <c r="G11" s="91"/>
      <c r="H11" s="92"/>
      <c r="I11" s="92"/>
      <c r="J11" s="85"/>
      <c r="K11" s="74"/>
      <c r="L11" s="74"/>
      <c r="M11" s="75"/>
      <c r="N11" s="78"/>
      <c r="O11" s="78"/>
      <c r="P11" s="85"/>
      <c r="Q11" s="74"/>
      <c r="R11" s="74"/>
      <c r="S11" s="75"/>
      <c r="T11" s="78"/>
      <c r="U11" s="79"/>
      <c r="V11" s="79"/>
      <c r="W11" s="71"/>
      <c r="X11" s="71"/>
      <c r="Y11" s="71"/>
      <c r="Z11" s="72"/>
      <c r="AA11" s="73">
        <f t="shared" ref="AA11" si="4">SUM(AJ11:AL11)</f>
        <v>0</v>
      </c>
      <c r="AB11" s="73"/>
      <c r="AC11" s="73"/>
      <c r="AD11" s="73"/>
      <c r="AE11" s="80"/>
      <c r="AF11" s="79"/>
      <c r="AG11" s="79"/>
      <c r="AH11" s="81"/>
      <c r="AJ11" s="63" t="str">
        <f t="shared" ref="AJ11" si="5">IF(U11=" ", ,IF(U11="基本単価",4100,""))</f>
        <v/>
      </c>
      <c r="AK11" s="63" t="str">
        <f t="shared" ref="AK11" si="6">IF(W11=" ", ,IF(W11="初回加算",3000,""))</f>
        <v/>
      </c>
      <c r="AL11" s="63" t="str">
        <f t="shared" ref="AL11" si="7">IF(Y11=" ", ,IF(Y11="連携加算",3000,""))</f>
        <v/>
      </c>
      <c r="AN11" s="68"/>
      <c r="AO11" s="12" t="str">
        <f>IF(E11="","",IF(AY11=BK11,"適正","エラー"))</f>
        <v/>
      </c>
      <c r="AP11" s="69" t="e">
        <f>IF(MID($E11,AP$8,1)="h",4,MID($E11,AP$8,1)*1)</f>
        <v>#VALUE!</v>
      </c>
      <c r="AQ11" s="69" t="e">
        <f>MID($E11,AQ$8,1)*1</f>
        <v>#VALUE!</v>
      </c>
      <c r="AR11" s="69" t="e">
        <f>MID($E11,AR$8,1)*1</f>
        <v>#VALUE!</v>
      </c>
      <c r="AS11" s="69" t="e">
        <f t="shared" si="1"/>
        <v>#VALUE!</v>
      </c>
      <c r="AT11" s="69" t="e">
        <f t="shared" si="1"/>
        <v>#VALUE!</v>
      </c>
      <c r="AU11" s="69" t="e">
        <f t="shared" si="1"/>
        <v>#VALUE!</v>
      </c>
      <c r="AV11" s="69" t="e">
        <f t="shared" si="1"/>
        <v>#VALUE!</v>
      </c>
      <c r="AW11" s="69" t="e">
        <f t="shared" si="1"/>
        <v>#VALUE!</v>
      </c>
      <c r="AX11" s="69" t="e">
        <f t="shared" si="1"/>
        <v>#VALUE!</v>
      </c>
      <c r="AY11" s="69" t="e">
        <f t="shared" si="1"/>
        <v>#VALUE!</v>
      </c>
      <c r="AZ11" t="e">
        <f>AZ$5*AP11</f>
        <v>#VALUE!</v>
      </c>
      <c r="BA11" t="e">
        <f t="shared" ref="BA11" si="8">BA$5*AQ11</f>
        <v>#VALUE!</v>
      </c>
      <c r="BB11" t="e">
        <f t="shared" ref="BB11" si="9">BB$5*AR11</f>
        <v>#VALUE!</v>
      </c>
      <c r="BC11" t="e">
        <f t="shared" ref="BC11" si="10">BC$5*AS11</f>
        <v>#VALUE!</v>
      </c>
      <c r="BD11" t="e">
        <f t="shared" ref="BD11" si="11">BD$5*AT11</f>
        <v>#VALUE!</v>
      </c>
      <c r="BE11" t="e">
        <f t="shared" ref="BE11" si="12">BE$5*AU11</f>
        <v>#VALUE!</v>
      </c>
      <c r="BF11" t="e">
        <f t="shared" ref="BF11" si="13">BF$5*AV11</f>
        <v>#VALUE!</v>
      </c>
      <c r="BG11" t="e">
        <f t="shared" ref="BG11" si="14">BG$5*AW11</f>
        <v>#VALUE!</v>
      </c>
      <c r="BH11" t="e">
        <f t="shared" ref="BH11" si="15">BH$5*AX11</f>
        <v>#VALUE!</v>
      </c>
      <c r="BI11" s="70" t="e">
        <f>SUM(AZ11:BH11)</f>
        <v>#VALUE!</v>
      </c>
      <c r="BJ11" t="e">
        <f>ROUNDDOWN(BI11/11,0)</f>
        <v>#VALUE!</v>
      </c>
      <c r="BK11" t="e">
        <f t="shared" ref="BK11" si="16">IF(BJ11=0,BJ11,BI11-BJ11*11)</f>
        <v>#VALUE!</v>
      </c>
    </row>
    <row r="12" spans="1:63" s="8" customFormat="1" ht="18" customHeight="1" x14ac:dyDescent="0.15">
      <c r="A12" s="86"/>
      <c r="B12" s="82"/>
      <c r="C12" s="83"/>
      <c r="D12" s="83"/>
      <c r="E12" s="90"/>
      <c r="F12" s="90"/>
      <c r="G12" s="91"/>
      <c r="H12" s="92"/>
      <c r="I12" s="92"/>
      <c r="J12" s="85"/>
      <c r="K12" s="74"/>
      <c r="L12" s="74"/>
      <c r="M12" s="75"/>
      <c r="N12" s="78"/>
      <c r="O12" s="78"/>
      <c r="P12" s="85"/>
      <c r="Q12" s="74"/>
      <c r="R12" s="74"/>
      <c r="S12" s="75"/>
      <c r="T12" s="78"/>
      <c r="U12" s="79"/>
      <c r="V12" s="79"/>
      <c r="W12" s="71"/>
      <c r="X12" s="71"/>
      <c r="Y12" s="71"/>
      <c r="Z12" s="72"/>
      <c r="AA12" s="73"/>
      <c r="AB12" s="73"/>
      <c r="AC12" s="73"/>
      <c r="AD12" s="73"/>
      <c r="AE12" s="80"/>
      <c r="AF12" s="79"/>
      <c r="AG12" s="79"/>
      <c r="AH12" s="81"/>
      <c r="AJ12" s="63"/>
      <c r="AK12" s="63"/>
      <c r="AL12" s="63"/>
    </row>
    <row r="13" spans="1:63" s="8" customFormat="1" ht="18" customHeight="1" x14ac:dyDescent="0.15">
      <c r="A13" s="86">
        <v>3</v>
      </c>
      <c r="B13" s="87" t="str">
        <f t="shared" ref="B13" si="17">PHONETIC(B14)</f>
        <v/>
      </c>
      <c r="C13" s="88"/>
      <c r="D13" s="88"/>
      <c r="E13" s="90"/>
      <c r="F13" s="90"/>
      <c r="G13" s="91"/>
      <c r="H13" s="92"/>
      <c r="I13" s="92"/>
      <c r="J13" s="85"/>
      <c r="K13" s="74"/>
      <c r="L13" s="74"/>
      <c r="M13" s="75"/>
      <c r="N13" s="78"/>
      <c r="O13" s="78"/>
      <c r="P13" s="85"/>
      <c r="Q13" s="74"/>
      <c r="R13" s="74"/>
      <c r="S13" s="75"/>
      <c r="T13" s="78"/>
      <c r="U13" s="79"/>
      <c r="V13" s="79"/>
      <c r="W13" s="71"/>
      <c r="X13" s="71"/>
      <c r="Y13" s="71"/>
      <c r="Z13" s="72"/>
      <c r="AA13" s="73">
        <f t="shared" ref="AA13" si="18">SUM(AJ13:AL13)</f>
        <v>0</v>
      </c>
      <c r="AB13" s="73"/>
      <c r="AC13" s="73"/>
      <c r="AD13" s="73"/>
      <c r="AE13" s="80"/>
      <c r="AF13" s="79"/>
      <c r="AG13" s="79"/>
      <c r="AH13" s="81"/>
      <c r="AJ13" s="63" t="str">
        <f t="shared" ref="AJ13" si="19">IF(U13=" ", ,IF(U13="基本単価",4100,""))</f>
        <v/>
      </c>
      <c r="AK13" s="63" t="str">
        <f t="shared" ref="AK13" si="20">IF(W13=" ", ,IF(W13="初回加算",3000,""))</f>
        <v/>
      </c>
      <c r="AL13" s="63" t="str">
        <f t="shared" ref="AL13" si="21">IF(Y13=" ", ,IF(Y13="連携加算",3000,""))</f>
        <v/>
      </c>
      <c r="AN13" s="68"/>
      <c r="AO13" s="12" t="str">
        <f>IF(E13="","",IF(AY13=BK13,"適正","エラー"))</f>
        <v/>
      </c>
      <c r="AP13" s="69" t="e">
        <f>IF(MID($E13,AP$8,1)="h",4,MID($E13,AP$8,1)*1)</f>
        <v>#VALUE!</v>
      </c>
      <c r="AQ13" s="69" t="e">
        <f>MID($E13,AQ$8,1)*1</f>
        <v>#VALUE!</v>
      </c>
      <c r="AR13" s="69" t="e">
        <f>MID($E13,AR$8,1)*1</f>
        <v>#VALUE!</v>
      </c>
      <c r="AS13" s="69" t="e">
        <f t="shared" si="1"/>
        <v>#VALUE!</v>
      </c>
      <c r="AT13" s="69" t="e">
        <f t="shared" si="1"/>
        <v>#VALUE!</v>
      </c>
      <c r="AU13" s="69" t="e">
        <f t="shared" si="1"/>
        <v>#VALUE!</v>
      </c>
      <c r="AV13" s="69" t="e">
        <f t="shared" si="1"/>
        <v>#VALUE!</v>
      </c>
      <c r="AW13" s="69" t="e">
        <f t="shared" si="1"/>
        <v>#VALUE!</v>
      </c>
      <c r="AX13" s="69" t="e">
        <f t="shared" si="1"/>
        <v>#VALUE!</v>
      </c>
      <c r="AY13" s="69" t="e">
        <f t="shared" si="1"/>
        <v>#VALUE!</v>
      </c>
      <c r="AZ13" t="e">
        <f>AZ$5*AP13</f>
        <v>#VALUE!</v>
      </c>
      <c r="BA13" t="e">
        <f t="shared" ref="BA13" si="22">BA$5*AQ13</f>
        <v>#VALUE!</v>
      </c>
      <c r="BB13" t="e">
        <f t="shared" ref="BB13" si="23">BB$5*AR13</f>
        <v>#VALUE!</v>
      </c>
      <c r="BC13" t="e">
        <f t="shared" ref="BC13" si="24">BC$5*AS13</f>
        <v>#VALUE!</v>
      </c>
      <c r="BD13" t="e">
        <f t="shared" ref="BD13" si="25">BD$5*AT13</f>
        <v>#VALUE!</v>
      </c>
      <c r="BE13" t="e">
        <f t="shared" ref="BE13" si="26">BE$5*AU13</f>
        <v>#VALUE!</v>
      </c>
      <c r="BF13" t="e">
        <f t="shared" ref="BF13" si="27">BF$5*AV13</f>
        <v>#VALUE!</v>
      </c>
      <c r="BG13" t="e">
        <f t="shared" ref="BG13" si="28">BG$5*AW13</f>
        <v>#VALUE!</v>
      </c>
      <c r="BH13" t="e">
        <f t="shared" ref="BH13" si="29">BH$5*AX13</f>
        <v>#VALUE!</v>
      </c>
      <c r="BI13" s="70" t="e">
        <f>SUM(AZ13:BH13)</f>
        <v>#VALUE!</v>
      </c>
      <c r="BJ13" t="e">
        <f>ROUNDDOWN(BI13/11,0)</f>
        <v>#VALUE!</v>
      </c>
      <c r="BK13" t="e">
        <f t="shared" ref="BK13" si="30">IF(BJ13=0,BJ13,BI13-BJ13*11)</f>
        <v>#VALUE!</v>
      </c>
    </row>
    <row r="14" spans="1:63" s="8" customFormat="1" ht="18" customHeight="1" x14ac:dyDescent="0.15">
      <c r="A14" s="86"/>
      <c r="B14" s="82"/>
      <c r="C14" s="83"/>
      <c r="D14" s="83"/>
      <c r="E14" s="90"/>
      <c r="F14" s="90"/>
      <c r="G14" s="91"/>
      <c r="H14" s="92"/>
      <c r="I14" s="92"/>
      <c r="J14" s="85"/>
      <c r="K14" s="74"/>
      <c r="L14" s="74"/>
      <c r="M14" s="75"/>
      <c r="N14" s="78"/>
      <c r="O14" s="78"/>
      <c r="P14" s="85"/>
      <c r="Q14" s="74"/>
      <c r="R14" s="74"/>
      <c r="S14" s="75"/>
      <c r="T14" s="78"/>
      <c r="U14" s="79"/>
      <c r="V14" s="79"/>
      <c r="W14" s="71"/>
      <c r="X14" s="71"/>
      <c r="Y14" s="71"/>
      <c r="Z14" s="72"/>
      <c r="AA14" s="73"/>
      <c r="AB14" s="73"/>
      <c r="AC14" s="73"/>
      <c r="AD14" s="73"/>
      <c r="AE14" s="80"/>
      <c r="AF14" s="79"/>
      <c r="AG14" s="79"/>
      <c r="AH14" s="81"/>
      <c r="AJ14" s="63"/>
      <c r="AK14" s="63"/>
      <c r="AL14" s="63"/>
    </row>
    <row r="15" spans="1:63" s="8" customFormat="1" ht="18" customHeight="1" x14ac:dyDescent="0.15">
      <c r="A15" s="86">
        <v>4</v>
      </c>
      <c r="B15" s="87" t="str">
        <f t="shared" ref="B15" si="31">PHONETIC(B16)</f>
        <v/>
      </c>
      <c r="C15" s="88"/>
      <c r="D15" s="88"/>
      <c r="E15" s="90"/>
      <c r="F15" s="90"/>
      <c r="G15" s="91"/>
      <c r="H15" s="92"/>
      <c r="I15" s="92"/>
      <c r="J15" s="85"/>
      <c r="K15" s="74"/>
      <c r="L15" s="74"/>
      <c r="M15" s="75"/>
      <c r="N15" s="78"/>
      <c r="O15" s="78"/>
      <c r="P15" s="85"/>
      <c r="Q15" s="74"/>
      <c r="R15" s="74"/>
      <c r="S15" s="75"/>
      <c r="T15" s="78"/>
      <c r="U15" s="79"/>
      <c r="V15" s="79"/>
      <c r="W15" s="71"/>
      <c r="X15" s="71"/>
      <c r="Y15" s="71"/>
      <c r="Z15" s="72"/>
      <c r="AA15" s="73">
        <f t="shared" ref="AA15" si="32">SUM(AJ15:AL15)</f>
        <v>0</v>
      </c>
      <c r="AB15" s="73"/>
      <c r="AC15" s="73"/>
      <c r="AD15" s="73"/>
      <c r="AE15" s="80"/>
      <c r="AF15" s="79"/>
      <c r="AG15" s="79"/>
      <c r="AH15" s="81"/>
      <c r="AJ15" s="63" t="str">
        <f t="shared" ref="AJ15" si="33">IF(U15=" ", ,IF(U15="基本単価",4100,""))</f>
        <v/>
      </c>
      <c r="AK15" s="63" t="str">
        <f t="shared" ref="AK15" si="34">IF(W15=" ", ,IF(W15="初回加算",3000,""))</f>
        <v/>
      </c>
      <c r="AL15" s="63" t="str">
        <f t="shared" ref="AL15" si="35">IF(Y15=" ", ,IF(Y15="連携加算",3000,""))</f>
        <v/>
      </c>
      <c r="AN15" s="68"/>
      <c r="AO15" s="12" t="str">
        <f>IF(E15="","",IF(AY15=BK15,"適正","エラー"))</f>
        <v/>
      </c>
      <c r="AP15" s="69" t="e">
        <f>IF(MID($E15,AP$8,1)="h",4,MID($E15,AP$8,1)*1)</f>
        <v>#VALUE!</v>
      </c>
      <c r="AQ15" s="69" t="e">
        <f>MID($E15,AQ$8,1)*1</f>
        <v>#VALUE!</v>
      </c>
      <c r="AR15" s="69" t="e">
        <f>MID($E15,AR$8,1)*1</f>
        <v>#VALUE!</v>
      </c>
      <c r="AS15" s="69" t="e">
        <f t="shared" si="1"/>
        <v>#VALUE!</v>
      </c>
      <c r="AT15" s="69" t="e">
        <f t="shared" si="1"/>
        <v>#VALUE!</v>
      </c>
      <c r="AU15" s="69" t="e">
        <f t="shared" si="1"/>
        <v>#VALUE!</v>
      </c>
      <c r="AV15" s="69" t="e">
        <f t="shared" si="1"/>
        <v>#VALUE!</v>
      </c>
      <c r="AW15" s="69" t="e">
        <f t="shared" si="1"/>
        <v>#VALUE!</v>
      </c>
      <c r="AX15" s="69" t="e">
        <f t="shared" si="1"/>
        <v>#VALUE!</v>
      </c>
      <c r="AY15" s="69" t="e">
        <f t="shared" si="1"/>
        <v>#VALUE!</v>
      </c>
      <c r="AZ15" t="e">
        <f>AZ$5*AP15</f>
        <v>#VALUE!</v>
      </c>
      <c r="BA15" t="e">
        <f t="shared" ref="BA15" si="36">BA$5*AQ15</f>
        <v>#VALUE!</v>
      </c>
      <c r="BB15" t="e">
        <f t="shared" ref="BB15" si="37">BB$5*AR15</f>
        <v>#VALUE!</v>
      </c>
      <c r="BC15" t="e">
        <f t="shared" ref="BC15" si="38">BC$5*AS15</f>
        <v>#VALUE!</v>
      </c>
      <c r="BD15" t="e">
        <f t="shared" ref="BD15" si="39">BD$5*AT15</f>
        <v>#VALUE!</v>
      </c>
      <c r="BE15" t="e">
        <f t="shared" ref="BE15" si="40">BE$5*AU15</f>
        <v>#VALUE!</v>
      </c>
      <c r="BF15" t="e">
        <f t="shared" ref="BF15" si="41">BF$5*AV15</f>
        <v>#VALUE!</v>
      </c>
      <c r="BG15" t="e">
        <f t="shared" ref="BG15" si="42">BG$5*AW15</f>
        <v>#VALUE!</v>
      </c>
      <c r="BH15" t="e">
        <f t="shared" ref="BH15" si="43">BH$5*AX15</f>
        <v>#VALUE!</v>
      </c>
      <c r="BI15" s="70" t="e">
        <f>SUM(AZ15:BH15)</f>
        <v>#VALUE!</v>
      </c>
      <c r="BJ15" t="e">
        <f>ROUNDDOWN(BI15/11,0)</f>
        <v>#VALUE!</v>
      </c>
      <c r="BK15" t="e">
        <f t="shared" ref="BK15" si="44">IF(BJ15=0,BJ15,BI15-BJ15*11)</f>
        <v>#VALUE!</v>
      </c>
    </row>
    <row r="16" spans="1:63" s="8" customFormat="1" ht="18" customHeight="1" x14ac:dyDescent="0.15">
      <c r="A16" s="86"/>
      <c r="B16" s="82"/>
      <c r="C16" s="83"/>
      <c r="D16" s="83"/>
      <c r="E16" s="90"/>
      <c r="F16" s="90"/>
      <c r="G16" s="91"/>
      <c r="H16" s="92"/>
      <c r="I16" s="92"/>
      <c r="J16" s="85"/>
      <c r="K16" s="74"/>
      <c r="L16" s="74"/>
      <c r="M16" s="75"/>
      <c r="N16" s="78"/>
      <c r="O16" s="78"/>
      <c r="P16" s="85"/>
      <c r="Q16" s="74"/>
      <c r="R16" s="74"/>
      <c r="S16" s="75"/>
      <c r="T16" s="78"/>
      <c r="U16" s="79"/>
      <c r="V16" s="79"/>
      <c r="W16" s="71"/>
      <c r="X16" s="71"/>
      <c r="Y16" s="71"/>
      <c r="Z16" s="72"/>
      <c r="AA16" s="73"/>
      <c r="AB16" s="73"/>
      <c r="AC16" s="73"/>
      <c r="AD16" s="73"/>
      <c r="AE16" s="80"/>
      <c r="AF16" s="79"/>
      <c r="AG16" s="79"/>
      <c r="AH16" s="81"/>
      <c r="AJ16" s="63"/>
      <c r="AK16" s="63"/>
      <c r="AL16" s="63"/>
    </row>
    <row r="17" spans="1:63" s="8" customFormat="1" ht="18" customHeight="1" x14ac:dyDescent="0.15">
      <c r="A17" s="86">
        <v>5</v>
      </c>
      <c r="B17" s="87" t="str">
        <f t="shared" ref="B17" si="45">PHONETIC(B18)</f>
        <v/>
      </c>
      <c r="C17" s="88"/>
      <c r="D17" s="88"/>
      <c r="E17" s="90"/>
      <c r="F17" s="90"/>
      <c r="G17" s="91"/>
      <c r="H17" s="92"/>
      <c r="I17" s="92"/>
      <c r="J17" s="85"/>
      <c r="K17" s="74"/>
      <c r="L17" s="74"/>
      <c r="M17" s="75"/>
      <c r="N17" s="78"/>
      <c r="O17" s="78"/>
      <c r="P17" s="85"/>
      <c r="Q17" s="74"/>
      <c r="R17" s="74"/>
      <c r="S17" s="75"/>
      <c r="T17" s="78"/>
      <c r="U17" s="79"/>
      <c r="V17" s="79"/>
      <c r="W17" s="71"/>
      <c r="X17" s="71"/>
      <c r="Y17" s="71"/>
      <c r="Z17" s="72"/>
      <c r="AA17" s="73">
        <f t="shared" ref="AA17" si="46">SUM(AJ17:AL17)</f>
        <v>0</v>
      </c>
      <c r="AB17" s="73"/>
      <c r="AC17" s="73"/>
      <c r="AD17" s="73"/>
      <c r="AE17" s="80"/>
      <c r="AF17" s="79"/>
      <c r="AG17" s="79"/>
      <c r="AH17" s="81"/>
      <c r="AJ17" s="63" t="str">
        <f t="shared" ref="AJ17" si="47">IF(U17=" ", ,IF(U17="基本単価",4100,""))</f>
        <v/>
      </c>
      <c r="AK17" s="63" t="str">
        <f t="shared" ref="AK17" si="48">IF(W17=" ", ,IF(W17="初回加算",3000,""))</f>
        <v/>
      </c>
      <c r="AL17" s="63" t="str">
        <f t="shared" ref="AL17" si="49">IF(Y17=" ", ,IF(Y17="連携加算",3000,""))</f>
        <v/>
      </c>
      <c r="AN17" s="68"/>
      <c r="AO17" s="12" t="str">
        <f>IF(E17="","",IF(AY17=BK17,"適正","エラー"))</f>
        <v/>
      </c>
      <c r="AP17" s="69" t="e">
        <f>IF(MID($E17,AP$8,1)="h",4,MID($E17,AP$8,1)*1)</f>
        <v>#VALUE!</v>
      </c>
      <c r="AQ17" s="69" t="e">
        <f>MID($E17,AQ$8,1)*1</f>
        <v>#VALUE!</v>
      </c>
      <c r="AR17" s="69" t="e">
        <f>MID($E17,AR$8,1)*1</f>
        <v>#VALUE!</v>
      </c>
      <c r="AS17" s="69" t="e">
        <f t="shared" si="1"/>
        <v>#VALUE!</v>
      </c>
      <c r="AT17" s="69" t="e">
        <f t="shared" si="1"/>
        <v>#VALUE!</v>
      </c>
      <c r="AU17" s="69" t="e">
        <f t="shared" si="1"/>
        <v>#VALUE!</v>
      </c>
      <c r="AV17" s="69" t="e">
        <f t="shared" si="1"/>
        <v>#VALUE!</v>
      </c>
      <c r="AW17" s="69" t="e">
        <f t="shared" si="1"/>
        <v>#VALUE!</v>
      </c>
      <c r="AX17" s="69" t="e">
        <f t="shared" si="1"/>
        <v>#VALUE!</v>
      </c>
      <c r="AY17" s="69" t="e">
        <f t="shared" si="1"/>
        <v>#VALUE!</v>
      </c>
      <c r="AZ17" t="e">
        <f>AZ$5*AP17</f>
        <v>#VALUE!</v>
      </c>
      <c r="BA17" t="e">
        <f t="shared" ref="BA17" si="50">BA$5*AQ17</f>
        <v>#VALUE!</v>
      </c>
      <c r="BB17" t="e">
        <f t="shared" ref="BB17" si="51">BB$5*AR17</f>
        <v>#VALUE!</v>
      </c>
      <c r="BC17" t="e">
        <f t="shared" ref="BC17" si="52">BC$5*AS17</f>
        <v>#VALUE!</v>
      </c>
      <c r="BD17" t="e">
        <f t="shared" ref="BD17" si="53">BD$5*AT17</f>
        <v>#VALUE!</v>
      </c>
      <c r="BE17" t="e">
        <f t="shared" ref="BE17" si="54">BE$5*AU17</f>
        <v>#VALUE!</v>
      </c>
      <c r="BF17" t="e">
        <f t="shared" ref="BF17" si="55">BF$5*AV17</f>
        <v>#VALUE!</v>
      </c>
      <c r="BG17" t="e">
        <f t="shared" ref="BG17" si="56">BG$5*AW17</f>
        <v>#VALUE!</v>
      </c>
      <c r="BH17" t="e">
        <f t="shared" ref="BH17" si="57">BH$5*AX17</f>
        <v>#VALUE!</v>
      </c>
      <c r="BI17" s="70" t="e">
        <f>SUM(AZ17:BH17)</f>
        <v>#VALUE!</v>
      </c>
      <c r="BJ17" t="e">
        <f>ROUNDDOWN(BI17/11,0)</f>
        <v>#VALUE!</v>
      </c>
      <c r="BK17" t="e">
        <f t="shared" ref="BK17" si="58">IF(BJ17=0,BJ17,BI17-BJ17*11)</f>
        <v>#VALUE!</v>
      </c>
    </row>
    <row r="18" spans="1:63" s="8" customFormat="1" ht="18" customHeight="1" x14ac:dyDescent="0.15">
      <c r="A18" s="86"/>
      <c r="B18" s="82"/>
      <c r="C18" s="83"/>
      <c r="D18" s="83"/>
      <c r="E18" s="90"/>
      <c r="F18" s="90"/>
      <c r="G18" s="91"/>
      <c r="H18" s="92"/>
      <c r="I18" s="92"/>
      <c r="J18" s="85"/>
      <c r="K18" s="74"/>
      <c r="L18" s="74"/>
      <c r="M18" s="75"/>
      <c r="N18" s="78"/>
      <c r="O18" s="78"/>
      <c r="P18" s="85"/>
      <c r="Q18" s="74"/>
      <c r="R18" s="74"/>
      <c r="S18" s="75"/>
      <c r="T18" s="78"/>
      <c r="U18" s="79"/>
      <c r="V18" s="79"/>
      <c r="W18" s="71"/>
      <c r="X18" s="71"/>
      <c r="Y18" s="71"/>
      <c r="Z18" s="72"/>
      <c r="AA18" s="73"/>
      <c r="AB18" s="73"/>
      <c r="AC18" s="73"/>
      <c r="AD18" s="73"/>
      <c r="AE18" s="80"/>
      <c r="AF18" s="79"/>
      <c r="AG18" s="79"/>
      <c r="AH18" s="81"/>
      <c r="AJ18" s="63"/>
      <c r="AK18" s="63"/>
      <c r="AL18" s="63"/>
    </row>
    <row r="19" spans="1:63" s="8" customFormat="1" ht="18" customHeight="1" x14ac:dyDescent="0.15">
      <c r="A19" s="86">
        <v>6</v>
      </c>
      <c r="B19" s="87" t="str">
        <f t="shared" ref="B19" si="59">PHONETIC(B20)</f>
        <v/>
      </c>
      <c r="C19" s="88"/>
      <c r="D19" s="88"/>
      <c r="E19" s="90"/>
      <c r="F19" s="90"/>
      <c r="G19" s="91"/>
      <c r="H19" s="92"/>
      <c r="I19" s="92"/>
      <c r="J19" s="85"/>
      <c r="K19" s="74"/>
      <c r="L19" s="74"/>
      <c r="M19" s="75"/>
      <c r="N19" s="78"/>
      <c r="O19" s="78"/>
      <c r="P19" s="85"/>
      <c r="Q19" s="74"/>
      <c r="R19" s="74"/>
      <c r="S19" s="75"/>
      <c r="T19" s="78"/>
      <c r="U19" s="79"/>
      <c r="V19" s="79"/>
      <c r="W19" s="71"/>
      <c r="X19" s="71"/>
      <c r="Y19" s="71"/>
      <c r="Z19" s="72"/>
      <c r="AA19" s="73">
        <f t="shared" ref="AA19" si="60">SUM(AJ19:AL19)</f>
        <v>0</v>
      </c>
      <c r="AB19" s="73"/>
      <c r="AC19" s="73"/>
      <c r="AD19" s="73"/>
      <c r="AE19" s="80"/>
      <c r="AF19" s="79"/>
      <c r="AG19" s="79"/>
      <c r="AH19" s="81"/>
      <c r="AJ19" s="63" t="str">
        <f t="shared" ref="AJ19" si="61">IF(U19=" ", ,IF(U19="基本単価",4100,""))</f>
        <v/>
      </c>
      <c r="AK19" s="63" t="str">
        <f t="shared" ref="AK19" si="62">IF(W19=" ", ,IF(W19="初回加算",3000,""))</f>
        <v/>
      </c>
      <c r="AL19" s="63" t="str">
        <f t="shared" ref="AL19" si="63">IF(Y19=" ", ,IF(Y19="連携加算",3000,""))</f>
        <v/>
      </c>
      <c r="AO19" s="12" t="str">
        <f>IF(E19="","",IF(AY19=BK19,"適正","エラー"))</f>
        <v/>
      </c>
      <c r="AP19" s="69" t="e">
        <f t="shared" ref="AP19" si="64">IF(MID($E19,AP$8,1)="h",4,MID($E19,AP$8,1)*1)</f>
        <v>#VALUE!</v>
      </c>
      <c r="AQ19" s="69" t="e">
        <f t="shared" ref="AQ19:AR19" si="65">MID($E19,AQ$8,1)*1</f>
        <v>#VALUE!</v>
      </c>
      <c r="AR19" s="69" t="e">
        <f t="shared" si="65"/>
        <v>#VALUE!</v>
      </c>
      <c r="AS19" s="69" t="e">
        <f t="shared" si="1"/>
        <v>#VALUE!</v>
      </c>
      <c r="AT19" s="69" t="e">
        <f t="shared" si="1"/>
        <v>#VALUE!</v>
      </c>
      <c r="AU19" s="69" t="e">
        <f t="shared" si="1"/>
        <v>#VALUE!</v>
      </c>
      <c r="AV19" s="69" t="e">
        <f t="shared" si="1"/>
        <v>#VALUE!</v>
      </c>
      <c r="AW19" s="69" t="e">
        <f t="shared" si="1"/>
        <v>#VALUE!</v>
      </c>
      <c r="AX19" s="69" t="e">
        <f t="shared" si="1"/>
        <v>#VALUE!</v>
      </c>
      <c r="AY19" s="69" t="e">
        <f t="shared" si="1"/>
        <v>#VALUE!</v>
      </c>
      <c r="AZ19" t="e">
        <f t="shared" ref="AZ19" si="66">AZ$5*AP19</f>
        <v>#VALUE!</v>
      </c>
      <c r="BA19" t="e">
        <f t="shared" ref="BA19" si="67">BA$5*AQ19</f>
        <v>#VALUE!</v>
      </c>
      <c r="BB19" t="e">
        <f t="shared" ref="BB19" si="68">BB$5*AR19</f>
        <v>#VALUE!</v>
      </c>
      <c r="BC19" t="e">
        <f t="shared" ref="BC19" si="69">BC$5*AS19</f>
        <v>#VALUE!</v>
      </c>
      <c r="BD19" t="e">
        <f t="shared" ref="BD19" si="70">BD$5*AT19</f>
        <v>#VALUE!</v>
      </c>
      <c r="BE19" t="e">
        <f t="shared" ref="BE19" si="71">BE$5*AU19</f>
        <v>#VALUE!</v>
      </c>
      <c r="BF19" t="e">
        <f t="shared" ref="BF19" si="72">BF$5*AV19</f>
        <v>#VALUE!</v>
      </c>
      <c r="BG19" t="e">
        <f t="shared" ref="BG19" si="73">BG$5*AW19</f>
        <v>#VALUE!</v>
      </c>
      <c r="BH19" t="e">
        <f t="shared" ref="BH19" si="74">BH$5*AX19</f>
        <v>#VALUE!</v>
      </c>
      <c r="BI19" s="70" t="e">
        <f t="shared" ref="BI19" si="75">SUM(AZ19:BH19)</f>
        <v>#VALUE!</v>
      </c>
      <c r="BJ19" t="e">
        <f t="shared" ref="BJ19" si="76">ROUNDDOWN(BI19/11,0)</f>
        <v>#VALUE!</v>
      </c>
      <c r="BK19" t="e">
        <f t="shared" ref="BK19" si="77">IF(BJ19=0,BJ19,BI19-BJ19*11)</f>
        <v>#VALUE!</v>
      </c>
    </row>
    <row r="20" spans="1:63" s="8" customFormat="1" ht="18" customHeight="1" x14ac:dyDescent="0.15">
      <c r="A20" s="86"/>
      <c r="B20" s="82"/>
      <c r="C20" s="83"/>
      <c r="D20" s="83"/>
      <c r="E20" s="90"/>
      <c r="F20" s="90"/>
      <c r="G20" s="91"/>
      <c r="H20" s="92"/>
      <c r="I20" s="92"/>
      <c r="J20" s="85"/>
      <c r="K20" s="74"/>
      <c r="L20" s="74"/>
      <c r="M20" s="75"/>
      <c r="N20" s="78"/>
      <c r="O20" s="78"/>
      <c r="P20" s="85"/>
      <c r="Q20" s="74"/>
      <c r="R20" s="74"/>
      <c r="S20" s="75"/>
      <c r="T20" s="78"/>
      <c r="U20" s="79"/>
      <c r="V20" s="79"/>
      <c r="W20" s="71"/>
      <c r="X20" s="71"/>
      <c r="Y20" s="71"/>
      <c r="Z20" s="72"/>
      <c r="AA20" s="73"/>
      <c r="AB20" s="73"/>
      <c r="AC20" s="73"/>
      <c r="AD20" s="73"/>
      <c r="AE20" s="80"/>
      <c r="AF20" s="79"/>
      <c r="AG20" s="79"/>
      <c r="AH20" s="81"/>
      <c r="AJ20" s="63"/>
      <c r="AK20" s="63"/>
      <c r="AL20" s="63"/>
    </row>
    <row r="21" spans="1:63" s="8" customFormat="1" ht="18" customHeight="1" x14ac:dyDescent="0.15">
      <c r="A21" s="86">
        <v>7</v>
      </c>
      <c r="B21" s="87" t="str">
        <f t="shared" ref="B21" si="78">PHONETIC(B22)</f>
        <v/>
      </c>
      <c r="C21" s="88"/>
      <c r="D21" s="88"/>
      <c r="E21" s="90"/>
      <c r="F21" s="90"/>
      <c r="G21" s="91"/>
      <c r="H21" s="92"/>
      <c r="I21" s="92"/>
      <c r="J21" s="85"/>
      <c r="K21" s="74"/>
      <c r="L21" s="74"/>
      <c r="M21" s="75"/>
      <c r="N21" s="78"/>
      <c r="O21" s="78"/>
      <c r="P21" s="85"/>
      <c r="Q21" s="74"/>
      <c r="R21" s="74"/>
      <c r="S21" s="75"/>
      <c r="T21" s="78"/>
      <c r="U21" s="79"/>
      <c r="V21" s="79"/>
      <c r="W21" s="71"/>
      <c r="X21" s="71"/>
      <c r="Y21" s="71"/>
      <c r="Z21" s="72"/>
      <c r="AA21" s="73">
        <f t="shared" ref="AA21" si="79">SUM(AJ21:AL21)</f>
        <v>0</v>
      </c>
      <c r="AB21" s="73"/>
      <c r="AC21" s="73"/>
      <c r="AD21" s="73"/>
      <c r="AE21" s="80"/>
      <c r="AF21" s="79"/>
      <c r="AG21" s="79"/>
      <c r="AH21" s="81"/>
      <c r="AJ21" s="63" t="str">
        <f t="shared" ref="AJ21" si="80">IF(U21=" ", ,IF(U21="基本単価",4100,""))</f>
        <v/>
      </c>
      <c r="AK21" s="63" t="str">
        <f t="shared" ref="AK21" si="81">IF(W21=" ", ,IF(W21="初回加算",3000,""))</f>
        <v/>
      </c>
      <c r="AL21" s="63" t="str">
        <f t="shared" ref="AL21" si="82">IF(Y21=" ", ,IF(Y21="連携加算",3000,""))</f>
        <v/>
      </c>
      <c r="AO21" s="12" t="str">
        <f>IF(E21="","",IF(AY21=BK21,"適正","エラー"))</f>
        <v/>
      </c>
      <c r="AP21" s="69" t="e">
        <f t="shared" ref="AP21" si="83">IF(MID($E21,AP$8,1)="h",4,MID($E21,AP$8,1)*1)</f>
        <v>#VALUE!</v>
      </c>
      <c r="AQ21" s="69" t="e">
        <f t="shared" ref="AQ21:AR21" si="84">MID($E21,AQ$8,1)*1</f>
        <v>#VALUE!</v>
      </c>
      <c r="AR21" s="69" t="e">
        <f t="shared" si="84"/>
        <v>#VALUE!</v>
      </c>
      <c r="AS21" s="69" t="e">
        <f t="shared" si="1"/>
        <v>#VALUE!</v>
      </c>
      <c r="AT21" s="69" t="e">
        <f t="shared" si="1"/>
        <v>#VALUE!</v>
      </c>
      <c r="AU21" s="69" t="e">
        <f t="shared" si="1"/>
        <v>#VALUE!</v>
      </c>
      <c r="AV21" s="69" t="e">
        <f t="shared" si="1"/>
        <v>#VALUE!</v>
      </c>
      <c r="AW21" s="69" t="e">
        <f t="shared" si="1"/>
        <v>#VALUE!</v>
      </c>
      <c r="AX21" s="69" t="e">
        <f t="shared" si="1"/>
        <v>#VALUE!</v>
      </c>
      <c r="AY21" s="69" t="e">
        <f t="shared" si="1"/>
        <v>#VALUE!</v>
      </c>
      <c r="AZ21" t="e">
        <f t="shared" ref="AZ21" si="85">AZ$5*AP21</f>
        <v>#VALUE!</v>
      </c>
      <c r="BA21" t="e">
        <f t="shared" ref="BA21" si="86">BA$5*AQ21</f>
        <v>#VALUE!</v>
      </c>
      <c r="BB21" t="e">
        <f t="shared" ref="BB21" si="87">BB$5*AR21</f>
        <v>#VALUE!</v>
      </c>
      <c r="BC21" t="e">
        <f t="shared" ref="BC21" si="88">BC$5*AS21</f>
        <v>#VALUE!</v>
      </c>
      <c r="BD21" t="e">
        <f t="shared" ref="BD21" si="89">BD$5*AT21</f>
        <v>#VALUE!</v>
      </c>
      <c r="BE21" t="e">
        <f t="shared" ref="BE21" si="90">BE$5*AU21</f>
        <v>#VALUE!</v>
      </c>
      <c r="BF21" t="e">
        <f t="shared" ref="BF21" si="91">BF$5*AV21</f>
        <v>#VALUE!</v>
      </c>
      <c r="BG21" t="e">
        <f t="shared" ref="BG21" si="92">BG$5*AW21</f>
        <v>#VALUE!</v>
      </c>
      <c r="BH21" t="e">
        <f t="shared" ref="BH21" si="93">BH$5*AX21</f>
        <v>#VALUE!</v>
      </c>
      <c r="BI21" s="70" t="e">
        <f t="shared" ref="BI21" si="94">SUM(AZ21:BH21)</f>
        <v>#VALUE!</v>
      </c>
      <c r="BJ21" t="e">
        <f t="shared" ref="BJ21" si="95">ROUNDDOWN(BI21/11,0)</f>
        <v>#VALUE!</v>
      </c>
      <c r="BK21" t="e">
        <f t="shared" ref="BK21" si="96">IF(BJ21=0,BJ21,BI21-BJ21*11)</f>
        <v>#VALUE!</v>
      </c>
    </row>
    <row r="22" spans="1:63" s="8" customFormat="1" ht="18" customHeight="1" x14ac:dyDescent="0.15">
      <c r="A22" s="86"/>
      <c r="B22" s="82"/>
      <c r="C22" s="83"/>
      <c r="D22" s="83"/>
      <c r="E22" s="90"/>
      <c r="F22" s="90"/>
      <c r="G22" s="91"/>
      <c r="H22" s="92"/>
      <c r="I22" s="92"/>
      <c r="J22" s="85"/>
      <c r="K22" s="74"/>
      <c r="L22" s="74"/>
      <c r="M22" s="75"/>
      <c r="N22" s="78"/>
      <c r="O22" s="78"/>
      <c r="P22" s="85"/>
      <c r="Q22" s="74"/>
      <c r="R22" s="74"/>
      <c r="S22" s="75"/>
      <c r="T22" s="78"/>
      <c r="U22" s="79"/>
      <c r="V22" s="79"/>
      <c r="W22" s="71"/>
      <c r="X22" s="71"/>
      <c r="Y22" s="71"/>
      <c r="Z22" s="72"/>
      <c r="AA22" s="73"/>
      <c r="AB22" s="73"/>
      <c r="AC22" s="73"/>
      <c r="AD22" s="73"/>
      <c r="AE22" s="80"/>
      <c r="AF22" s="79"/>
      <c r="AG22" s="79"/>
      <c r="AH22" s="81"/>
      <c r="AJ22" s="63"/>
      <c r="AK22" s="63"/>
      <c r="AL22" s="63"/>
    </row>
    <row r="23" spans="1:63" s="8" customFormat="1" ht="18" customHeight="1" x14ac:dyDescent="0.15">
      <c r="A23" s="86">
        <v>8</v>
      </c>
      <c r="B23" s="87" t="str">
        <f t="shared" ref="B23" si="97">PHONETIC(B24)</f>
        <v/>
      </c>
      <c r="C23" s="88"/>
      <c r="D23" s="88"/>
      <c r="E23" s="90"/>
      <c r="F23" s="90"/>
      <c r="G23" s="91"/>
      <c r="H23" s="92"/>
      <c r="I23" s="92"/>
      <c r="J23" s="85"/>
      <c r="K23" s="74"/>
      <c r="L23" s="74"/>
      <c r="M23" s="75"/>
      <c r="N23" s="78"/>
      <c r="O23" s="78"/>
      <c r="P23" s="85"/>
      <c r="Q23" s="74"/>
      <c r="R23" s="74"/>
      <c r="S23" s="75"/>
      <c r="T23" s="78"/>
      <c r="U23" s="79"/>
      <c r="V23" s="79"/>
      <c r="W23" s="71"/>
      <c r="X23" s="71"/>
      <c r="Y23" s="71"/>
      <c r="Z23" s="72"/>
      <c r="AA23" s="73">
        <f t="shared" ref="AA23" si="98">SUM(AJ23:AL23)</f>
        <v>0</v>
      </c>
      <c r="AB23" s="73"/>
      <c r="AC23" s="73"/>
      <c r="AD23" s="73"/>
      <c r="AE23" s="80"/>
      <c r="AF23" s="79"/>
      <c r="AG23" s="79"/>
      <c r="AH23" s="81"/>
      <c r="AJ23" s="63" t="str">
        <f t="shared" ref="AJ23" si="99">IF(U23=" ", ,IF(U23="基本単価",4100,""))</f>
        <v/>
      </c>
      <c r="AK23" s="63" t="str">
        <f t="shared" ref="AK23" si="100">IF(W23=" ", ,IF(W23="初回加算",3000,""))</f>
        <v/>
      </c>
      <c r="AL23" s="63" t="str">
        <f t="shared" ref="AL23" si="101">IF(Y23=" ", ,IF(Y23="連携加算",3000,""))</f>
        <v/>
      </c>
      <c r="AO23" s="12" t="str">
        <f>IF(E23="","",IF(AY23=BK23,"適正","エラー"))</f>
        <v/>
      </c>
      <c r="AP23" s="69" t="e">
        <f t="shared" ref="AP23" si="102">IF(MID($E23,AP$8,1)="h",4,MID($E23,AP$8,1)*1)</f>
        <v>#VALUE!</v>
      </c>
      <c r="AQ23" s="69" t="e">
        <f t="shared" ref="AQ23:AR23" si="103">MID($E23,AQ$8,1)*1</f>
        <v>#VALUE!</v>
      </c>
      <c r="AR23" s="69" t="e">
        <f t="shared" si="103"/>
        <v>#VALUE!</v>
      </c>
      <c r="AS23" s="69" t="e">
        <f t="shared" si="1"/>
        <v>#VALUE!</v>
      </c>
      <c r="AT23" s="69" t="e">
        <f t="shared" si="1"/>
        <v>#VALUE!</v>
      </c>
      <c r="AU23" s="69" t="e">
        <f t="shared" si="1"/>
        <v>#VALUE!</v>
      </c>
      <c r="AV23" s="69" t="e">
        <f t="shared" si="1"/>
        <v>#VALUE!</v>
      </c>
      <c r="AW23" s="69" t="e">
        <f t="shared" si="1"/>
        <v>#VALUE!</v>
      </c>
      <c r="AX23" s="69" t="e">
        <f t="shared" si="1"/>
        <v>#VALUE!</v>
      </c>
      <c r="AY23" s="69" t="e">
        <f t="shared" si="1"/>
        <v>#VALUE!</v>
      </c>
      <c r="AZ23" t="e">
        <f t="shared" ref="AZ23" si="104">AZ$5*AP23</f>
        <v>#VALUE!</v>
      </c>
      <c r="BA23" t="e">
        <f t="shared" ref="BA23" si="105">BA$5*AQ23</f>
        <v>#VALUE!</v>
      </c>
      <c r="BB23" t="e">
        <f t="shared" ref="BB23" si="106">BB$5*AR23</f>
        <v>#VALUE!</v>
      </c>
      <c r="BC23" t="e">
        <f t="shared" ref="BC23" si="107">BC$5*AS23</f>
        <v>#VALUE!</v>
      </c>
      <c r="BD23" t="e">
        <f t="shared" ref="BD23" si="108">BD$5*AT23</f>
        <v>#VALUE!</v>
      </c>
      <c r="BE23" t="e">
        <f t="shared" ref="BE23" si="109">BE$5*AU23</f>
        <v>#VALUE!</v>
      </c>
      <c r="BF23" t="e">
        <f t="shared" ref="BF23" si="110">BF$5*AV23</f>
        <v>#VALUE!</v>
      </c>
      <c r="BG23" t="e">
        <f t="shared" ref="BG23" si="111">BG$5*AW23</f>
        <v>#VALUE!</v>
      </c>
      <c r="BH23" t="e">
        <f t="shared" ref="BH23" si="112">BH$5*AX23</f>
        <v>#VALUE!</v>
      </c>
      <c r="BI23" s="70" t="e">
        <f t="shared" ref="BI23" si="113">SUM(AZ23:BH23)</f>
        <v>#VALUE!</v>
      </c>
      <c r="BJ23" t="e">
        <f t="shared" ref="BJ23" si="114">ROUNDDOWN(BI23/11,0)</f>
        <v>#VALUE!</v>
      </c>
      <c r="BK23" t="e">
        <f t="shared" ref="BK23" si="115">IF(BJ23=0,BJ23,BI23-BJ23*11)</f>
        <v>#VALUE!</v>
      </c>
    </row>
    <row r="24" spans="1:63" s="8" customFormat="1" ht="18" customHeight="1" x14ac:dyDescent="0.15">
      <c r="A24" s="86"/>
      <c r="B24" s="82"/>
      <c r="C24" s="83"/>
      <c r="D24" s="83"/>
      <c r="E24" s="90"/>
      <c r="F24" s="90"/>
      <c r="G24" s="91"/>
      <c r="H24" s="92"/>
      <c r="I24" s="92"/>
      <c r="J24" s="85"/>
      <c r="K24" s="74"/>
      <c r="L24" s="74"/>
      <c r="M24" s="75"/>
      <c r="N24" s="78"/>
      <c r="O24" s="78"/>
      <c r="P24" s="85"/>
      <c r="Q24" s="74"/>
      <c r="R24" s="74"/>
      <c r="S24" s="75"/>
      <c r="T24" s="78"/>
      <c r="U24" s="79"/>
      <c r="V24" s="79"/>
      <c r="W24" s="71"/>
      <c r="X24" s="71"/>
      <c r="Y24" s="71"/>
      <c r="Z24" s="72"/>
      <c r="AA24" s="73"/>
      <c r="AB24" s="73"/>
      <c r="AC24" s="73"/>
      <c r="AD24" s="73"/>
      <c r="AE24" s="80"/>
      <c r="AF24" s="79"/>
      <c r="AG24" s="79"/>
      <c r="AH24" s="81"/>
      <c r="AJ24" s="63"/>
      <c r="AK24" s="63"/>
      <c r="AL24" s="63"/>
    </row>
    <row r="25" spans="1:63" s="8" customFormat="1" ht="18" customHeight="1" x14ac:dyDescent="0.15">
      <c r="A25" s="86">
        <v>9</v>
      </c>
      <c r="B25" s="87" t="str">
        <f t="shared" ref="B25" si="116">PHONETIC(B26)</f>
        <v/>
      </c>
      <c r="C25" s="88"/>
      <c r="D25" s="88"/>
      <c r="E25" s="90"/>
      <c r="F25" s="90"/>
      <c r="G25" s="91"/>
      <c r="H25" s="92"/>
      <c r="I25" s="92"/>
      <c r="J25" s="85"/>
      <c r="K25" s="74"/>
      <c r="L25" s="74"/>
      <c r="M25" s="75"/>
      <c r="N25" s="78"/>
      <c r="O25" s="78"/>
      <c r="P25" s="85"/>
      <c r="Q25" s="74"/>
      <c r="R25" s="74"/>
      <c r="S25" s="75"/>
      <c r="T25" s="78"/>
      <c r="U25" s="79"/>
      <c r="V25" s="79"/>
      <c r="W25" s="71"/>
      <c r="X25" s="71"/>
      <c r="Y25" s="71"/>
      <c r="Z25" s="72"/>
      <c r="AA25" s="73">
        <f t="shared" ref="AA25" si="117">SUM(AJ25:AL25)</f>
        <v>0</v>
      </c>
      <c r="AB25" s="73"/>
      <c r="AC25" s="73"/>
      <c r="AD25" s="73"/>
      <c r="AE25" s="80"/>
      <c r="AF25" s="79"/>
      <c r="AG25" s="79"/>
      <c r="AH25" s="81"/>
      <c r="AJ25" s="63" t="str">
        <f t="shared" ref="AJ25" si="118">IF(U25=" ", ,IF(U25="基本単価",4100,""))</f>
        <v/>
      </c>
      <c r="AK25" s="63" t="str">
        <f t="shared" ref="AK25" si="119">IF(W25=" ", ,IF(W25="初回加算",3000,""))</f>
        <v/>
      </c>
      <c r="AL25" s="63" t="str">
        <f t="shared" ref="AL25" si="120">IF(Y25=" ", ,IF(Y25="連携加算",3000,""))</f>
        <v/>
      </c>
      <c r="AO25" s="12" t="str">
        <f>IF(E25="","",IF(AY25=BK25,"適正","エラー"))</f>
        <v/>
      </c>
      <c r="AP25" s="69" t="e">
        <f t="shared" ref="AP25" si="121">IF(MID($E25,AP$8,1)="h",4,MID($E25,AP$8,1)*1)</f>
        <v>#VALUE!</v>
      </c>
      <c r="AQ25" s="69" t="e">
        <f t="shared" ref="AQ25:AY27" si="122">MID($E25,AQ$8,1)*1</f>
        <v>#VALUE!</v>
      </c>
      <c r="AR25" s="69" t="e">
        <f t="shared" si="122"/>
        <v>#VALUE!</v>
      </c>
      <c r="AS25" s="69" t="e">
        <f t="shared" si="122"/>
        <v>#VALUE!</v>
      </c>
      <c r="AT25" s="69" t="e">
        <f t="shared" si="122"/>
        <v>#VALUE!</v>
      </c>
      <c r="AU25" s="69" t="e">
        <f t="shared" si="122"/>
        <v>#VALUE!</v>
      </c>
      <c r="AV25" s="69" t="e">
        <f t="shared" si="122"/>
        <v>#VALUE!</v>
      </c>
      <c r="AW25" s="69" t="e">
        <f t="shared" si="122"/>
        <v>#VALUE!</v>
      </c>
      <c r="AX25" s="69" t="e">
        <f t="shared" si="122"/>
        <v>#VALUE!</v>
      </c>
      <c r="AY25" s="69" t="e">
        <f t="shared" si="122"/>
        <v>#VALUE!</v>
      </c>
      <c r="AZ25" t="e">
        <f t="shared" ref="AZ25" si="123">AZ$5*AP25</f>
        <v>#VALUE!</v>
      </c>
      <c r="BA25" t="e">
        <f t="shared" ref="BA25" si="124">BA$5*AQ25</f>
        <v>#VALUE!</v>
      </c>
      <c r="BB25" t="e">
        <f t="shared" ref="BB25" si="125">BB$5*AR25</f>
        <v>#VALUE!</v>
      </c>
      <c r="BC25" t="e">
        <f t="shared" ref="BC25" si="126">BC$5*AS25</f>
        <v>#VALUE!</v>
      </c>
      <c r="BD25" t="e">
        <f t="shared" ref="BD25" si="127">BD$5*AT25</f>
        <v>#VALUE!</v>
      </c>
      <c r="BE25" t="e">
        <f t="shared" ref="BE25" si="128">BE$5*AU25</f>
        <v>#VALUE!</v>
      </c>
      <c r="BF25" t="e">
        <f t="shared" ref="BF25" si="129">BF$5*AV25</f>
        <v>#VALUE!</v>
      </c>
      <c r="BG25" t="e">
        <f t="shared" ref="BG25" si="130">BG$5*AW25</f>
        <v>#VALUE!</v>
      </c>
      <c r="BH25" t="e">
        <f t="shared" ref="BH25" si="131">BH$5*AX25</f>
        <v>#VALUE!</v>
      </c>
      <c r="BI25" s="70" t="e">
        <f t="shared" ref="BI25" si="132">SUM(AZ25:BH25)</f>
        <v>#VALUE!</v>
      </c>
      <c r="BJ25" t="e">
        <f t="shared" ref="BJ25" si="133">ROUNDDOWN(BI25/11,0)</f>
        <v>#VALUE!</v>
      </c>
      <c r="BK25" t="e">
        <f t="shared" ref="BK25" si="134">IF(BJ25=0,BJ25,BI25-BJ25*11)</f>
        <v>#VALUE!</v>
      </c>
    </row>
    <row r="26" spans="1:63" s="8" customFormat="1" ht="18" customHeight="1" x14ac:dyDescent="0.15">
      <c r="A26" s="86"/>
      <c r="B26" s="82"/>
      <c r="C26" s="83"/>
      <c r="D26" s="83"/>
      <c r="E26" s="90"/>
      <c r="F26" s="90"/>
      <c r="G26" s="91"/>
      <c r="H26" s="92"/>
      <c r="I26" s="92"/>
      <c r="J26" s="85"/>
      <c r="K26" s="74"/>
      <c r="L26" s="74"/>
      <c r="M26" s="75"/>
      <c r="N26" s="78"/>
      <c r="O26" s="78"/>
      <c r="P26" s="85"/>
      <c r="Q26" s="74"/>
      <c r="R26" s="74"/>
      <c r="S26" s="75"/>
      <c r="T26" s="78"/>
      <c r="U26" s="79"/>
      <c r="V26" s="79"/>
      <c r="W26" s="71"/>
      <c r="X26" s="71"/>
      <c r="Y26" s="71"/>
      <c r="Z26" s="72"/>
      <c r="AA26" s="73"/>
      <c r="AB26" s="73"/>
      <c r="AC26" s="73"/>
      <c r="AD26" s="73"/>
      <c r="AE26" s="80"/>
      <c r="AF26" s="79"/>
      <c r="AG26" s="79"/>
      <c r="AH26" s="81"/>
      <c r="AJ26" s="63"/>
      <c r="AK26" s="63"/>
      <c r="AL26" s="63"/>
    </row>
    <row r="27" spans="1:63" s="8" customFormat="1" ht="18" customHeight="1" x14ac:dyDescent="0.15">
      <c r="A27" s="86">
        <v>10</v>
      </c>
      <c r="B27" s="87" t="str">
        <f t="shared" ref="B27" si="135">PHONETIC(B28)</f>
        <v/>
      </c>
      <c r="C27" s="88"/>
      <c r="D27" s="88"/>
      <c r="E27" s="90" t="s">
        <v>190</v>
      </c>
      <c r="F27" s="90"/>
      <c r="G27" s="91"/>
      <c r="H27" s="92"/>
      <c r="I27" s="92"/>
      <c r="J27" s="85"/>
      <c r="K27" s="74"/>
      <c r="L27" s="74"/>
      <c r="M27" s="75"/>
      <c r="N27" s="78"/>
      <c r="O27" s="78"/>
      <c r="P27" s="85"/>
      <c r="Q27" s="74"/>
      <c r="R27" s="74"/>
      <c r="S27" s="75"/>
      <c r="T27" s="78"/>
      <c r="U27" s="79"/>
      <c r="V27" s="79"/>
      <c r="W27" s="71"/>
      <c r="X27" s="71"/>
      <c r="Y27" s="71"/>
      <c r="Z27" s="72"/>
      <c r="AA27" s="73">
        <f t="shared" ref="AA27" si="136">SUM(AJ27:AL27)</f>
        <v>0</v>
      </c>
      <c r="AB27" s="73"/>
      <c r="AC27" s="73"/>
      <c r="AD27" s="73"/>
      <c r="AE27" s="80"/>
      <c r="AF27" s="79"/>
      <c r="AG27" s="79"/>
      <c r="AH27" s="81"/>
      <c r="AJ27" s="63" t="str">
        <f t="shared" ref="AJ27" si="137">IF(U27=" ", ,IF(U27="基本単価",4100,""))</f>
        <v/>
      </c>
      <c r="AK27" s="63" t="str">
        <f t="shared" ref="AK27" si="138">IF(W27=" ", ,IF(W27="初回加算",3000,""))</f>
        <v/>
      </c>
      <c r="AL27" s="63" t="str">
        <f t="shared" ref="AL27" si="139">IF(Y27=" ", ,IF(Y27="連携加算",3000,""))</f>
        <v/>
      </c>
      <c r="AO27" s="12" t="str">
        <f>IF(E27="","",IF(AY27=BK27,"適正","エラー"))</f>
        <v>適正</v>
      </c>
      <c r="AP27" s="69">
        <f t="shared" ref="AP27" si="140">IF(MID($E27,AP$8,1)="h",4,MID($E27,AP$8,1)*1)</f>
        <v>0</v>
      </c>
      <c r="AQ27" s="69">
        <f t="shared" ref="AQ27:AR27" si="141">MID($E27,AQ$8,1)*1</f>
        <v>0</v>
      </c>
      <c r="AR27" s="69">
        <f t="shared" si="141"/>
        <v>0</v>
      </c>
      <c r="AS27" s="69">
        <f t="shared" si="122"/>
        <v>0</v>
      </c>
      <c r="AT27" s="69">
        <f t="shared" si="122"/>
        <v>1</v>
      </c>
      <c r="AU27" s="69">
        <f t="shared" si="122"/>
        <v>0</v>
      </c>
      <c r="AV27" s="69">
        <f t="shared" si="122"/>
        <v>0</v>
      </c>
      <c r="AW27" s="69">
        <f t="shared" si="122"/>
        <v>4</v>
      </c>
      <c r="AX27" s="69">
        <f t="shared" si="122"/>
        <v>2</v>
      </c>
      <c r="AY27" s="69">
        <f t="shared" si="122"/>
        <v>0</v>
      </c>
      <c r="AZ27">
        <f t="shared" ref="AZ27" si="142">AZ$5*AP27</f>
        <v>0</v>
      </c>
      <c r="BA27">
        <f t="shared" ref="BA27" si="143">BA$5*AQ27</f>
        <v>0</v>
      </c>
      <c r="BB27">
        <f t="shared" ref="BB27" si="144">BB$5*AR27</f>
        <v>0</v>
      </c>
      <c r="BC27">
        <f t="shared" ref="BC27" si="145">BC$5*AS27</f>
        <v>0</v>
      </c>
      <c r="BD27">
        <f t="shared" ref="BD27" si="146">BD$5*AT27</f>
        <v>2</v>
      </c>
      <c r="BE27">
        <f t="shared" ref="BE27" si="147">BE$5*AU27</f>
        <v>0</v>
      </c>
      <c r="BF27">
        <f t="shared" ref="BF27" si="148">BF$5*AV27</f>
        <v>0</v>
      </c>
      <c r="BG27">
        <f t="shared" ref="BG27" si="149">BG$5*AW27</f>
        <v>4</v>
      </c>
      <c r="BH27">
        <f t="shared" ref="BH27" si="150">BH$5*AX27</f>
        <v>4</v>
      </c>
      <c r="BI27" s="70">
        <f t="shared" ref="BI27" si="151">SUM(AZ27:BH27)</f>
        <v>10</v>
      </c>
      <c r="BJ27">
        <f t="shared" ref="BJ27" si="152">ROUNDDOWN(BI27/11,0)</f>
        <v>0</v>
      </c>
      <c r="BK27">
        <f t="shared" ref="BK27" si="153">IF(BJ27=0,BJ27,BI27-BJ27*11)</f>
        <v>0</v>
      </c>
    </row>
    <row r="28" spans="1:63" s="8" customFormat="1" ht="18" customHeight="1" x14ac:dyDescent="0.15">
      <c r="A28" s="86"/>
      <c r="B28" s="82"/>
      <c r="C28" s="83"/>
      <c r="D28" s="83"/>
      <c r="E28" s="90"/>
      <c r="F28" s="90"/>
      <c r="G28" s="91"/>
      <c r="H28" s="93"/>
      <c r="I28" s="93"/>
      <c r="J28" s="85"/>
      <c r="K28" s="74"/>
      <c r="L28" s="74"/>
      <c r="M28" s="75"/>
      <c r="N28" s="94"/>
      <c r="O28" s="94"/>
      <c r="P28" s="85"/>
      <c r="Q28" s="74"/>
      <c r="R28" s="74"/>
      <c r="S28" s="75"/>
      <c r="T28" s="94"/>
      <c r="U28" s="95"/>
      <c r="V28" s="95"/>
      <c r="W28" s="96"/>
      <c r="X28" s="96"/>
      <c r="Y28" s="96"/>
      <c r="Z28" s="97"/>
      <c r="AA28" s="98"/>
      <c r="AB28" s="98"/>
      <c r="AC28" s="98"/>
      <c r="AD28" s="98"/>
      <c r="AE28" s="99"/>
      <c r="AF28" s="95"/>
      <c r="AG28" s="95"/>
      <c r="AH28" s="100"/>
      <c r="AJ28" s="63"/>
      <c r="AK28" s="63"/>
      <c r="AL28" s="63"/>
    </row>
    <row r="29" spans="1:63" s="8" customFormat="1" x14ac:dyDescent="0.15">
      <c r="W29" s="8" t="s">
        <v>34</v>
      </c>
      <c r="AA29" s="76">
        <f>SUM(AA9:AD28)</f>
        <v>0</v>
      </c>
      <c r="AB29" s="77"/>
      <c r="AC29" s="77"/>
      <c r="AD29" s="77"/>
    </row>
    <row r="33" spans="1:63" s="8" customFormat="1" ht="18" customHeight="1" x14ac:dyDescent="0.15">
      <c r="A33" s="86">
        <v>1</v>
      </c>
      <c r="B33" s="87" t="str">
        <f t="shared" ref="B33" si="154">PHONETIC(B34)</f>
        <v/>
      </c>
      <c r="C33" s="88"/>
      <c r="D33" s="89"/>
      <c r="E33" s="90" t="s">
        <v>191</v>
      </c>
      <c r="F33" s="90"/>
      <c r="G33" s="91"/>
      <c r="H33" s="107"/>
      <c r="I33" s="107"/>
      <c r="J33" s="85"/>
      <c r="K33" s="74"/>
      <c r="L33" s="74"/>
      <c r="M33" s="74"/>
      <c r="N33" s="86"/>
      <c r="O33" s="86"/>
      <c r="P33" s="74"/>
      <c r="Q33" s="74"/>
      <c r="R33" s="74"/>
      <c r="S33" s="75"/>
      <c r="T33" s="108"/>
      <c r="U33" s="102"/>
      <c r="V33" s="102"/>
      <c r="W33" s="103"/>
      <c r="X33" s="103"/>
      <c r="Y33" s="103"/>
      <c r="Z33" s="104"/>
      <c r="AA33" s="101">
        <f>SUM(AJ33:AL33)</f>
        <v>0</v>
      </c>
      <c r="AB33" s="101"/>
      <c r="AC33" s="101"/>
      <c r="AD33" s="101"/>
      <c r="AE33" s="105"/>
      <c r="AF33" s="102"/>
      <c r="AG33" s="102"/>
      <c r="AH33" s="106"/>
      <c r="AJ33" s="63" t="str">
        <f>IF(U33=" ", ,IF(U33="基本単価",4100,""))</f>
        <v/>
      </c>
      <c r="AK33" s="63" t="str">
        <f>IF(W33=" ", ,IF(W33="初回加算",3000,""))</f>
        <v/>
      </c>
      <c r="AL33" s="63" t="str">
        <f>IF(Y33=" ", ,IF(Y33="連携加算",3000,""))</f>
        <v/>
      </c>
      <c r="AO33" s="12" t="str">
        <f t="shared" ref="AO33" si="155">IF(E33="","",IF(AY33=BK33,"適正","エラー"))</f>
        <v>適正</v>
      </c>
      <c r="AP33" s="69">
        <f t="shared" ref="AP33:AP51" si="156">IF(MID($E33,AP$8,1)="h",4,MID($E33,AP$8,1)*1)</f>
        <v>0</v>
      </c>
      <c r="AQ33" s="69">
        <f t="shared" ref="AQ33:AY51" si="157">MID($E33,AQ$8,1)*1</f>
        <v>0</v>
      </c>
      <c r="AR33" s="69">
        <f t="shared" si="157"/>
        <v>0</v>
      </c>
      <c r="AS33" s="69">
        <f t="shared" si="157"/>
        <v>0</v>
      </c>
      <c r="AT33" s="69">
        <f t="shared" si="157"/>
        <v>0</v>
      </c>
      <c r="AU33" s="69">
        <f t="shared" si="157"/>
        <v>3</v>
      </c>
      <c r="AV33" s="69">
        <f t="shared" si="157"/>
        <v>0</v>
      </c>
      <c r="AW33" s="69">
        <f t="shared" si="157"/>
        <v>0</v>
      </c>
      <c r="AX33" s="69">
        <f t="shared" si="157"/>
        <v>5</v>
      </c>
      <c r="AY33" s="69">
        <f t="shared" si="157"/>
        <v>2</v>
      </c>
      <c r="AZ33">
        <f t="shared" ref="AZ33" si="158">AZ$5*AP33</f>
        <v>0</v>
      </c>
      <c r="BA33">
        <f t="shared" ref="BA33" si="159">BA$5*AQ33</f>
        <v>0</v>
      </c>
      <c r="BB33">
        <f t="shared" ref="BB33" si="160">BB$5*AR33</f>
        <v>0</v>
      </c>
      <c r="BC33">
        <f t="shared" ref="BC33" si="161">BC$5*AS33</f>
        <v>0</v>
      </c>
      <c r="BD33">
        <f t="shared" ref="BD33" si="162">BD$5*AT33</f>
        <v>0</v>
      </c>
      <c r="BE33">
        <f t="shared" ref="BE33" si="163">BE$5*AU33</f>
        <v>3</v>
      </c>
      <c r="BF33">
        <f t="shared" ref="BF33" si="164">BF$5*AV33</f>
        <v>0</v>
      </c>
      <c r="BG33">
        <f t="shared" ref="BG33" si="165">BG$5*AW33</f>
        <v>0</v>
      </c>
      <c r="BH33">
        <f t="shared" ref="BH33" si="166">BH$5*AX33</f>
        <v>10</v>
      </c>
      <c r="BI33" s="70">
        <f t="shared" ref="BI33" si="167">SUM(AZ33:BH33)</f>
        <v>13</v>
      </c>
      <c r="BJ33">
        <f t="shared" ref="BJ33" si="168">ROUNDDOWN(BI33/11,0)</f>
        <v>1</v>
      </c>
      <c r="BK33">
        <f t="shared" ref="BK33:BK51" si="169">IF(BJ33=0,BJ33,BI33-BJ33*11)</f>
        <v>2</v>
      </c>
    </row>
    <row r="34" spans="1:63" s="8" customFormat="1" ht="18" customHeight="1" x14ac:dyDescent="0.15">
      <c r="A34" s="86"/>
      <c r="B34" s="82"/>
      <c r="C34" s="83"/>
      <c r="D34" s="84"/>
      <c r="E34" s="90"/>
      <c r="F34" s="90"/>
      <c r="G34" s="91"/>
      <c r="H34" s="92"/>
      <c r="I34" s="92"/>
      <c r="J34" s="85"/>
      <c r="K34" s="74"/>
      <c r="L34" s="74"/>
      <c r="M34" s="74"/>
      <c r="N34" s="86"/>
      <c r="O34" s="86"/>
      <c r="P34" s="74"/>
      <c r="Q34" s="74"/>
      <c r="R34" s="74"/>
      <c r="S34" s="75"/>
      <c r="T34" s="78"/>
      <c r="U34" s="79"/>
      <c r="V34" s="79"/>
      <c r="W34" s="71"/>
      <c r="X34" s="71"/>
      <c r="Y34" s="71"/>
      <c r="Z34" s="72"/>
      <c r="AA34" s="73"/>
      <c r="AB34" s="73"/>
      <c r="AC34" s="73"/>
      <c r="AD34" s="73"/>
      <c r="AE34" s="80"/>
      <c r="AF34" s="79"/>
      <c r="AG34" s="79"/>
      <c r="AH34" s="81"/>
      <c r="AJ34" s="63"/>
      <c r="AK34" s="63"/>
      <c r="AL34" s="63"/>
    </row>
    <row r="35" spans="1:63" s="8" customFormat="1" ht="18" customHeight="1" x14ac:dyDescent="0.15">
      <c r="A35" s="86">
        <v>2</v>
      </c>
      <c r="B35" s="87" t="str">
        <f t="shared" ref="B35" si="170">PHONETIC(B36)</f>
        <v/>
      </c>
      <c r="C35" s="88"/>
      <c r="D35" s="89"/>
      <c r="E35" s="90"/>
      <c r="F35" s="90"/>
      <c r="G35" s="91"/>
      <c r="H35" s="92"/>
      <c r="I35" s="92"/>
      <c r="J35" s="85"/>
      <c r="K35" s="74"/>
      <c r="L35" s="74"/>
      <c r="M35" s="74"/>
      <c r="N35" s="86"/>
      <c r="O35" s="86"/>
      <c r="P35" s="74"/>
      <c r="Q35" s="74"/>
      <c r="R35" s="74"/>
      <c r="S35" s="75"/>
      <c r="T35" s="78"/>
      <c r="U35" s="79"/>
      <c r="V35" s="79"/>
      <c r="W35" s="71"/>
      <c r="X35" s="71"/>
      <c r="Y35" s="71"/>
      <c r="Z35" s="72"/>
      <c r="AA35" s="73">
        <f t="shared" ref="AA35" si="171">SUM(AJ35:AL35)</f>
        <v>0</v>
      </c>
      <c r="AB35" s="73"/>
      <c r="AC35" s="73"/>
      <c r="AD35" s="73"/>
      <c r="AE35" s="80"/>
      <c r="AF35" s="79"/>
      <c r="AG35" s="79"/>
      <c r="AH35" s="81"/>
      <c r="AJ35" s="63" t="str">
        <f t="shared" ref="AJ35" si="172">IF(U35=" ", ,IF(U35="基本単価",4100,""))</f>
        <v/>
      </c>
      <c r="AK35" s="63" t="str">
        <f t="shared" ref="AK35" si="173">IF(W35=" ", ,IF(W35="初回加算",3000,""))</f>
        <v/>
      </c>
      <c r="AL35" s="63" t="str">
        <f t="shared" ref="AL35" si="174">IF(Y35=" ", ,IF(Y35="連携加算",3000,""))</f>
        <v/>
      </c>
      <c r="AO35" s="12" t="str">
        <f t="shared" ref="AO35" si="175">IF(E35="","",IF(AY35=BK35,"適正","エラー"))</f>
        <v/>
      </c>
      <c r="AP35" s="69" t="e">
        <f t="shared" si="156"/>
        <v>#VALUE!</v>
      </c>
      <c r="AQ35" s="69" t="e">
        <f t="shared" si="157"/>
        <v>#VALUE!</v>
      </c>
      <c r="AR35" s="69" t="e">
        <f t="shared" si="157"/>
        <v>#VALUE!</v>
      </c>
      <c r="AS35" s="69" t="e">
        <f t="shared" si="157"/>
        <v>#VALUE!</v>
      </c>
      <c r="AT35" s="69" t="e">
        <f t="shared" si="157"/>
        <v>#VALUE!</v>
      </c>
      <c r="AU35" s="69" t="e">
        <f t="shared" si="157"/>
        <v>#VALUE!</v>
      </c>
      <c r="AV35" s="69" t="e">
        <f t="shared" si="157"/>
        <v>#VALUE!</v>
      </c>
      <c r="AW35" s="69" t="e">
        <f t="shared" si="157"/>
        <v>#VALUE!</v>
      </c>
      <c r="AX35" s="69" t="e">
        <f t="shared" si="157"/>
        <v>#VALUE!</v>
      </c>
      <c r="AY35" s="69" t="e">
        <f t="shared" si="157"/>
        <v>#VALUE!</v>
      </c>
      <c r="AZ35" t="e">
        <f t="shared" ref="AZ35" si="176">AZ$5*AP35</f>
        <v>#VALUE!</v>
      </c>
      <c r="BA35" t="e">
        <f t="shared" ref="BA35" si="177">BA$5*AQ35</f>
        <v>#VALUE!</v>
      </c>
      <c r="BB35" t="e">
        <f t="shared" ref="BB35" si="178">BB$5*AR35</f>
        <v>#VALUE!</v>
      </c>
      <c r="BC35" t="e">
        <f t="shared" ref="BC35" si="179">BC$5*AS35</f>
        <v>#VALUE!</v>
      </c>
      <c r="BD35" t="e">
        <f t="shared" ref="BD35" si="180">BD$5*AT35</f>
        <v>#VALUE!</v>
      </c>
      <c r="BE35" t="e">
        <f t="shared" ref="BE35" si="181">BE$5*AU35</f>
        <v>#VALUE!</v>
      </c>
      <c r="BF35" t="e">
        <f t="shared" ref="BF35" si="182">BF$5*AV35</f>
        <v>#VALUE!</v>
      </c>
      <c r="BG35" t="e">
        <f t="shared" ref="BG35" si="183">BG$5*AW35</f>
        <v>#VALUE!</v>
      </c>
      <c r="BH35" t="e">
        <f t="shared" ref="BH35" si="184">BH$5*AX35</f>
        <v>#VALUE!</v>
      </c>
      <c r="BI35" s="70" t="e">
        <f t="shared" ref="BI35" si="185">SUM(AZ35:BH35)</f>
        <v>#VALUE!</v>
      </c>
      <c r="BJ35" t="e">
        <f t="shared" ref="BJ35" si="186">ROUNDDOWN(BI35/11,0)</f>
        <v>#VALUE!</v>
      </c>
      <c r="BK35" t="e">
        <f t="shared" si="169"/>
        <v>#VALUE!</v>
      </c>
    </row>
    <row r="36" spans="1:63" s="8" customFormat="1" ht="18" customHeight="1" x14ac:dyDescent="0.15">
      <c r="A36" s="86"/>
      <c r="B36" s="82"/>
      <c r="C36" s="83"/>
      <c r="D36" s="84"/>
      <c r="E36" s="90"/>
      <c r="F36" s="90"/>
      <c r="G36" s="91"/>
      <c r="H36" s="92"/>
      <c r="I36" s="92"/>
      <c r="J36" s="85"/>
      <c r="K36" s="74"/>
      <c r="L36" s="74"/>
      <c r="M36" s="74"/>
      <c r="N36" s="86"/>
      <c r="O36" s="86"/>
      <c r="P36" s="74"/>
      <c r="Q36" s="74"/>
      <c r="R36" s="74"/>
      <c r="S36" s="75"/>
      <c r="T36" s="78"/>
      <c r="U36" s="79"/>
      <c r="V36" s="79"/>
      <c r="W36" s="71"/>
      <c r="X36" s="71"/>
      <c r="Y36" s="71"/>
      <c r="Z36" s="72"/>
      <c r="AA36" s="73"/>
      <c r="AB36" s="73"/>
      <c r="AC36" s="73"/>
      <c r="AD36" s="73"/>
      <c r="AE36" s="80"/>
      <c r="AF36" s="79"/>
      <c r="AG36" s="79"/>
      <c r="AH36" s="81"/>
      <c r="AJ36" s="63"/>
      <c r="AK36" s="63"/>
      <c r="AL36" s="63"/>
    </row>
    <row r="37" spans="1:63" s="8" customFormat="1" ht="18" customHeight="1" x14ac:dyDescent="0.15">
      <c r="A37" s="86">
        <v>3</v>
      </c>
      <c r="B37" s="87" t="str">
        <f t="shared" ref="B37" si="187">PHONETIC(B38)</f>
        <v/>
      </c>
      <c r="C37" s="88"/>
      <c r="D37" s="89"/>
      <c r="E37" s="90"/>
      <c r="F37" s="90"/>
      <c r="G37" s="91"/>
      <c r="H37" s="92"/>
      <c r="I37" s="92"/>
      <c r="J37" s="85"/>
      <c r="K37" s="74"/>
      <c r="L37" s="74"/>
      <c r="M37" s="74"/>
      <c r="N37" s="86"/>
      <c r="O37" s="86"/>
      <c r="P37" s="74"/>
      <c r="Q37" s="74"/>
      <c r="R37" s="74"/>
      <c r="S37" s="75"/>
      <c r="T37" s="78"/>
      <c r="U37" s="79"/>
      <c r="V37" s="79"/>
      <c r="W37" s="71"/>
      <c r="X37" s="71"/>
      <c r="Y37" s="71"/>
      <c r="Z37" s="72"/>
      <c r="AA37" s="73">
        <f t="shared" ref="AA37" si="188">SUM(AJ37:AL37)</f>
        <v>0</v>
      </c>
      <c r="AB37" s="73"/>
      <c r="AC37" s="73"/>
      <c r="AD37" s="73"/>
      <c r="AE37" s="80"/>
      <c r="AF37" s="79"/>
      <c r="AG37" s="79"/>
      <c r="AH37" s="81"/>
      <c r="AJ37" s="63" t="str">
        <f t="shared" ref="AJ37" si="189">IF(U37=" ", ,IF(U37="基本単価",4100,""))</f>
        <v/>
      </c>
      <c r="AK37" s="63" t="str">
        <f t="shared" ref="AK37" si="190">IF(W37=" ", ,IF(W37="初回加算",3000,""))</f>
        <v/>
      </c>
      <c r="AL37" s="63" t="str">
        <f t="shared" ref="AL37" si="191">IF(Y37=" ", ,IF(Y37="連携加算",3000,""))</f>
        <v/>
      </c>
      <c r="AO37" s="12" t="str">
        <f t="shared" ref="AO37" si="192">IF(E37="","",IF(AY37=BK37,"適正","エラー"))</f>
        <v/>
      </c>
      <c r="AP37" s="69" t="e">
        <f t="shared" si="156"/>
        <v>#VALUE!</v>
      </c>
      <c r="AQ37" s="69" t="e">
        <f t="shared" si="157"/>
        <v>#VALUE!</v>
      </c>
      <c r="AR37" s="69" t="e">
        <f t="shared" si="157"/>
        <v>#VALUE!</v>
      </c>
      <c r="AS37" s="69" t="e">
        <f t="shared" si="157"/>
        <v>#VALUE!</v>
      </c>
      <c r="AT37" s="69" t="e">
        <f t="shared" si="157"/>
        <v>#VALUE!</v>
      </c>
      <c r="AU37" s="69" t="e">
        <f t="shared" si="157"/>
        <v>#VALUE!</v>
      </c>
      <c r="AV37" s="69" t="e">
        <f t="shared" si="157"/>
        <v>#VALUE!</v>
      </c>
      <c r="AW37" s="69" t="e">
        <f t="shared" si="157"/>
        <v>#VALUE!</v>
      </c>
      <c r="AX37" s="69" t="e">
        <f t="shared" si="157"/>
        <v>#VALUE!</v>
      </c>
      <c r="AY37" s="69" t="e">
        <f t="shared" si="157"/>
        <v>#VALUE!</v>
      </c>
      <c r="AZ37" t="e">
        <f t="shared" ref="AZ37" si="193">AZ$5*AP37</f>
        <v>#VALUE!</v>
      </c>
      <c r="BA37" t="e">
        <f t="shared" ref="BA37" si="194">BA$5*AQ37</f>
        <v>#VALUE!</v>
      </c>
      <c r="BB37" t="e">
        <f t="shared" ref="BB37" si="195">BB$5*AR37</f>
        <v>#VALUE!</v>
      </c>
      <c r="BC37" t="e">
        <f t="shared" ref="BC37" si="196">BC$5*AS37</f>
        <v>#VALUE!</v>
      </c>
      <c r="BD37" t="e">
        <f t="shared" ref="BD37" si="197">BD$5*AT37</f>
        <v>#VALUE!</v>
      </c>
      <c r="BE37" t="e">
        <f t="shared" ref="BE37" si="198">BE$5*AU37</f>
        <v>#VALUE!</v>
      </c>
      <c r="BF37" t="e">
        <f t="shared" ref="BF37" si="199">BF$5*AV37</f>
        <v>#VALUE!</v>
      </c>
      <c r="BG37" t="e">
        <f t="shared" ref="BG37" si="200">BG$5*AW37</f>
        <v>#VALUE!</v>
      </c>
      <c r="BH37" t="e">
        <f t="shared" ref="BH37" si="201">BH$5*AX37</f>
        <v>#VALUE!</v>
      </c>
      <c r="BI37" s="70" t="e">
        <f t="shared" ref="BI37" si="202">SUM(AZ37:BH37)</f>
        <v>#VALUE!</v>
      </c>
      <c r="BJ37" t="e">
        <f t="shared" ref="BJ37" si="203">ROUNDDOWN(BI37/11,0)</f>
        <v>#VALUE!</v>
      </c>
      <c r="BK37" t="e">
        <f t="shared" si="169"/>
        <v>#VALUE!</v>
      </c>
    </row>
    <row r="38" spans="1:63" s="8" customFormat="1" ht="18" customHeight="1" x14ac:dyDescent="0.15">
      <c r="A38" s="86"/>
      <c r="B38" s="82"/>
      <c r="C38" s="83"/>
      <c r="D38" s="84"/>
      <c r="E38" s="90"/>
      <c r="F38" s="90"/>
      <c r="G38" s="91"/>
      <c r="H38" s="92"/>
      <c r="I38" s="92"/>
      <c r="J38" s="85"/>
      <c r="K38" s="74"/>
      <c r="L38" s="74"/>
      <c r="M38" s="74"/>
      <c r="N38" s="86"/>
      <c r="O38" s="86"/>
      <c r="P38" s="74"/>
      <c r="Q38" s="74"/>
      <c r="R38" s="74"/>
      <c r="S38" s="75"/>
      <c r="T38" s="78"/>
      <c r="U38" s="79"/>
      <c r="V38" s="79"/>
      <c r="W38" s="71"/>
      <c r="X38" s="71"/>
      <c r="Y38" s="71"/>
      <c r="Z38" s="72"/>
      <c r="AA38" s="73"/>
      <c r="AB38" s="73"/>
      <c r="AC38" s="73"/>
      <c r="AD38" s="73"/>
      <c r="AE38" s="80"/>
      <c r="AF38" s="79"/>
      <c r="AG38" s="79"/>
      <c r="AH38" s="81"/>
      <c r="AJ38" s="63"/>
      <c r="AK38" s="63"/>
      <c r="AL38" s="63"/>
    </row>
    <row r="39" spans="1:63" s="8" customFormat="1" ht="18" customHeight="1" x14ac:dyDescent="0.15">
      <c r="A39" s="86">
        <v>4</v>
      </c>
      <c r="B39" s="87" t="str">
        <f t="shared" ref="B39" si="204">PHONETIC(B40)</f>
        <v/>
      </c>
      <c r="C39" s="88"/>
      <c r="D39" s="89"/>
      <c r="E39" s="90"/>
      <c r="F39" s="90"/>
      <c r="G39" s="91"/>
      <c r="H39" s="92"/>
      <c r="I39" s="92"/>
      <c r="J39" s="85"/>
      <c r="K39" s="74"/>
      <c r="L39" s="74"/>
      <c r="M39" s="74"/>
      <c r="N39" s="86"/>
      <c r="O39" s="86"/>
      <c r="P39" s="74"/>
      <c r="Q39" s="74"/>
      <c r="R39" s="74"/>
      <c r="S39" s="75"/>
      <c r="T39" s="78"/>
      <c r="U39" s="79"/>
      <c r="V39" s="79"/>
      <c r="W39" s="71"/>
      <c r="X39" s="71"/>
      <c r="Y39" s="71"/>
      <c r="Z39" s="72"/>
      <c r="AA39" s="73">
        <f t="shared" ref="AA39" si="205">SUM(AJ39:AL39)</f>
        <v>0</v>
      </c>
      <c r="AB39" s="73"/>
      <c r="AC39" s="73"/>
      <c r="AD39" s="73"/>
      <c r="AE39" s="80"/>
      <c r="AF39" s="79"/>
      <c r="AG39" s="79"/>
      <c r="AH39" s="81"/>
      <c r="AJ39" s="63" t="str">
        <f t="shared" ref="AJ39" si="206">IF(U39=" ", ,IF(U39="基本単価",4100,""))</f>
        <v/>
      </c>
      <c r="AK39" s="63" t="str">
        <f t="shared" ref="AK39" si="207">IF(W39=" ", ,IF(W39="初回加算",3000,""))</f>
        <v/>
      </c>
      <c r="AL39" s="63" t="str">
        <f t="shared" ref="AL39" si="208">IF(Y39=" ", ,IF(Y39="連携加算",3000,""))</f>
        <v/>
      </c>
      <c r="AO39" s="12" t="str">
        <f t="shared" ref="AO39" si="209">IF(E39="","",IF(AY39=BK39,"適正","エラー"))</f>
        <v/>
      </c>
      <c r="AP39" s="69" t="e">
        <f t="shared" si="156"/>
        <v>#VALUE!</v>
      </c>
      <c r="AQ39" s="69" t="e">
        <f t="shared" si="157"/>
        <v>#VALUE!</v>
      </c>
      <c r="AR39" s="69" t="e">
        <f t="shared" si="157"/>
        <v>#VALUE!</v>
      </c>
      <c r="AS39" s="69" t="e">
        <f t="shared" si="157"/>
        <v>#VALUE!</v>
      </c>
      <c r="AT39" s="69" t="e">
        <f t="shared" si="157"/>
        <v>#VALUE!</v>
      </c>
      <c r="AU39" s="69" t="e">
        <f t="shared" si="157"/>
        <v>#VALUE!</v>
      </c>
      <c r="AV39" s="69" t="e">
        <f t="shared" si="157"/>
        <v>#VALUE!</v>
      </c>
      <c r="AW39" s="69" t="e">
        <f t="shared" si="157"/>
        <v>#VALUE!</v>
      </c>
      <c r="AX39" s="69" t="e">
        <f t="shared" si="157"/>
        <v>#VALUE!</v>
      </c>
      <c r="AY39" s="69" t="e">
        <f t="shared" si="157"/>
        <v>#VALUE!</v>
      </c>
      <c r="AZ39" t="e">
        <f t="shared" ref="AZ39" si="210">AZ$5*AP39</f>
        <v>#VALUE!</v>
      </c>
      <c r="BA39" t="e">
        <f t="shared" ref="BA39" si="211">BA$5*AQ39</f>
        <v>#VALUE!</v>
      </c>
      <c r="BB39" t="e">
        <f t="shared" ref="BB39" si="212">BB$5*AR39</f>
        <v>#VALUE!</v>
      </c>
      <c r="BC39" t="e">
        <f t="shared" ref="BC39" si="213">BC$5*AS39</f>
        <v>#VALUE!</v>
      </c>
      <c r="BD39" t="e">
        <f t="shared" ref="BD39" si="214">BD$5*AT39</f>
        <v>#VALUE!</v>
      </c>
      <c r="BE39" t="e">
        <f t="shared" ref="BE39" si="215">BE$5*AU39</f>
        <v>#VALUE!</v>
      </c>
      <c r="BF39" t="e">
        <f t="shared" ref="BF39" si="216">BF$5*AV39</f>
        <v>#VALUE!</v>
      </c>
      <c r="BG39" t="e">
        <f t="shared" ref="BG39" si="217">BG$5*AW39</f>
        <v>#VALUE!</v>
      </c>
      <c r="BH39" t="e">
        <f t="shared" ref="BH39" si="218">BH$5*AX39</f>
        <v>#VALUE!</v>
      </c>
      <c r="BI39" s="70" t="e">
        <f t="shared" ref="BI39" si="219">SUM(AZ39:BH39)</f>
        <v>#VALUE!</v>
      </c>
      <c r="BJ39" t="e">
        <f t="shared" ref="BJ39" si="220">ROUNDDOWN(BI39/11,0)</f>
        <v>#VALUE!</v>
      </c>
      <c r="BK39" t="e">
        <f t="shared" si="169"/>
        <v>#VALUE!</v>
      </c>
    </row>
    <row r="40" spans="1:63" s="8" customFormat="1" ht="18" customHeight="1" x14ac:dyDescent="0.15">
      <c r="A40" s="86"/>
      <c r="B40" s="82"/>
      <c r="C40" s="83"/>
      <c r="D40" s="84"/>
      <c r="E40" s="90"/>
      <c r="F40" s="90"/>
      <c r="G40" s="91"/>
      <c r="H40" s="92"/>
      <c r="I40" s="92"/>
      <c r="J40" s="85"/>
      <c r="K40" s="74"/>
      <c r="L40" s="74"/>
      <c r="M40" s="74"/>
      <c r="N40" s="86"/>
      <c r="O40" s="86"/>
      <c r="P40" s="74"/>
      <c r="Q40" s="74"/>
      <c r="R40" s="74"/>
      <c r="S40" s="75"/>
      <c r="T40" s="78"/>
      <c r="U40" s="79"/>
      <c r="V40" s="79"/>
      <c r="W40" s="71"/>
      <c r="X40" s="71"/>
      <c r="Y40" s="71"/>
      <c r="Z40" s="72"/>
      <c r="AA40" s="73"/>
      <c r="AB40" s="73"/>
      <c r="AC40" s="73"/>
      <c r="AD40" s="73"/>
      <c r="AE40" s="80"/>
      <c r="AF40" s="79"/>
      <c r="AG40" s="79"/>
      <c r="AH40" s="81"/>
      <c r="AJ40" s="63"/>
      <c r="AK40" s="63"/>
      <c r="AL40" s="63"/>
    </row>
    <row r="41" spans="1:63" s="8" customFormat="1" ht="18" customHeight="1" x14ac:dyDescent="0.15">
      <c r="A41" s="86">
        <v>5</v>
      </c>
      <c r="B41" s="87" t="str">
        <f t="shared" ref="B41" si="221">PHONETIC(B42)</f>
        <v/>
      </c>
      <c r="C41" s="88"/>
      <c r="D41" s="89"/>
      <c r="E41" s="90"/>
      <c r="F41" s="90"/>
      <c r="G41" s="91"/>
      <c r="H41" s="92"/>
      <c r="I41" s="92"/>
      <c r="J41" s="85"/>
      <c r="K41" s="74"/>
      <c r="L41" s="74"/>
      <c r="M41" s="74"/>
      <c r="N41" s="86"/>
      <c r="O41" s="86"/>
      <c r="P41" s="74"/>
      <c r="Q41" s="74"/>
      <c r="R41" s="74"/>
      <c r="S41" s="75"/>
      <c r="T41" s="78"/>
      <c r="U41" s="79"/>
      <c r="V41" s="79"/>
      <c r="W41" s="71"/>
      <c r="X41" s="71"/>
      <c r="Y41" s="71"/>
      <c r="Z41" s="72"/>
      <c r="AA41" s="73">
        <f t="shared" ref="AA41" si="222">SUM(AJ41:AL41)</f>
        <v>0</v>
      </c>
      <c r="AB41" s="73"/>
      <c r="AC41" s="73"/>
      <c r="AD41" s="73"/>
      <c r="AE41" s="80"/>
      <c r="AF41" s="79"/>
      <c r="AG41" s="79"/>
      <c r="AH41" s="81"/>
      <c r="AJ41" s="63" t="str">
        <f t="shared" ref="AJ41" si="223">IF(U41=" ", ,IF(U41="基本単価",4100,""))</f>
        <v/>
      </c>
      <c r="AK41" s="63" t="str">
        <f t="shared" ref="AK41" si="224">IF(W41=" ", ,IF(W41="初回加算",3000,""))</f>
        <v/>
      </c>
      <c r="AL41" s="63" t="str">
        <f t="shared" ref="AL41" si="225">IF(Y41=" ", ,IF(Y41="連携加算",3000,""))</f>
        <v/>
      </c>
      <c r="AO41" s="12" t="str">
        <f t="shared" ref="AO41" si="226">IF(E41="","",IF(AY41=BK41,"適正","エラー"))</f>
        <v/>
      </c>
      <c r="AP41" s="69" t="e">
        <f t="shared" si="156"/>
        <v>#VALUE!</v>
      </c>
      <c r="AQ41" s="69" t="e">
        <f t="shared" si="157"/>
        <v>#VALUE!</v>
      </c>
      <c r="AR41" s="69" t="e">
        <f t="shared" si="157"/>
        <v>#VALUE!</v>
      </c>
      <c r="AS41" s="69" t="e">
        <f t="shared" si="157"/>
        <v>#VALUE!</v>
      </c>
      <c r="AT41" s="69" t="e">
        <f t="shared" si="157"/>
        <v>#VALUE!</v>
      </c>
      <c r="AU41" s="69" t="e">
        <f t="shared" si="157"/>
        <v>#VALUE!</v>
      </c>
      <c r="AV41" s="69" t="e">
        <f t="shared" si="157"/>
        <v>#VALUE!</v>
      </c>
      <c r="AW41" s="69" t="e">
        <f t="shared" si="157"/>
        <v>#VALUE!</v>
      </c>
      <c r="AX41" s="69" t="e">
        <f t="shared" si="157"/>
        <v>#VALUE!</v>
      </c>
      <c r="AY41" s="69" t="e">
        <f t="shared" si="157"/>
        <v>#VALUE!</v>
      </c>
      <c r="AZ41" t="e">
        <f t="shared" ref="AZ41" si="227">AZ$5*AP41</f>
        <v>#VALUE!</v>
      </c>
      <c r="BA41" t="e">
        <f t="shared" ref="BA41" si="228">BA$5*AQ41</f>
        <v>#VALUE!</v>
      </c>
      <c r="BB41" t="e">
        <f t="shared" ref="BB41" si="229">BB$5*AR41</f>
        <v>#VALUE!</v>
      </c>
      <c r="BC41" t="e">
        <f t="shared" ref="BC41" si="230">BC$5*AS41</f>
        <v>#VALUE!</v>
      </c>
      <c r="BD41" t="e">
        <f t="shared" ref="BD41" si="231">BD$5*AT41</f>
        <v>#VALUE!</v>
      </c>
      <c r="BE41" t="e">
        <f t="shared" ref="BE41" si="232">BE$5*AU41</f>
        <v>#VALUE!</v>
      </c>
      <c r="BF41" t="e">
        <f t="shared" ref="BF41" si="233">BF$5*AV41</f>
        <v>#VALUE!</v>
      </c>
      <c r="BG41" t="e">
        <f t="shared" ref="BG41" si="234">BG$5*AW41</f>
        <v>#VALUE!</v>
      </c>
      <c r="BH41" t="e">
        <f t="shared" ref="BH41" si="235">BH$5*AX41</f>
        <v>#VALUE!</v>
      </c>
      <c r="BI41" s="70" t="e">
        <f t="shared" ref="BI41" si="236">SUM(AZ41:BH41)</f>
        <v>#VALUE!</v>
      </c>
      <c r="BJ41" t="e">
        <f t="shared" ref="BJ41" si="237">ROUNDDOWN(BI41/11,0)</f>
        <v>#VALUE!</v>
      </c>
      <c r="BK41" t="e">
        <f t="shared" si="169"/>
        <v>#VALUE!</v>
      </c>
    </row>
    <row r="42" spans="1:63" s="8" customFormat="1" ht="18" customHeight="1" x14ac:dyDescent="0.15">
      <c r="A42" s="86"/>
      <c r="B42" s="82"/>
      <c r="C42" s="83"/>
      <c r="D42" s="84"/>
      <c r="E42" s="90"/>
      <c r="F42" s="90"/>
      <c r="G42" s="91"/>
      <c r="H42" s="92"/>
      <c r="I42" s="92"/>
      <c r="J42" s="85"/>
      <c r="K42" s="74"/>
      <c r="L42" s="74"/>
      <c r="M42" s="74"/>
      <c r="N42" s="86"/>
      <c r="O42" s="86"/>
      <c r="P42" s="74"/>
      <c r="Q42" s="74"/>
      <c r="R42" s="74"/>
      <c r="S42" s="75"/>
      <c r="T42" s="78"/>
      <c r="U42" s="79"/>
      <c r="V42" s="79"/>
      <c r="W42" s="71"/>
      <c r="X42" s="71"/>
      <c r="Y42" s="71"/>
      <c r="Z42" s="72"/>
      <c r="AA42" s="73"/>
      <c r="AB42" s="73"/>
      <c r="AC42" s="73"/>
      <c r="AD42" s="73"/>
      <c r="AE42" s="80"/>
      <c r="AF42" s="79"/>
      <c r="AG42" s="79"/>
      <c r="AH42" s="81"/>
      <c r="AJ42" s="63"/>
      <c r="AK42" s="63"/>
      <c r="AL42" s="63"/>
    </row>
    <row r="43" spans="1:63" s="8" customFormat="1" ht="18" customHeight="1" x14ac:dyDescent="0.15">
      <c r="A43" s="86">
        <v>6</v>
      </c>
      <c r="B43" s="87" t="str">
        <f t="shared" ref="B43" si="238">PHONETIC(B44)</f>
        <v/>
      </c>
      <c r="C43" s="88"/>
      <c r="D43" s="89"/>
      <c r="E43" s="90"/>
      <c r="F43" s="90"/>
      <c r="G43" s="91"/>
      <c r="H43" s="92"/>
      <c r="I43" s="92"/>
      <c r="J43" s="85"/>
      <c r="K43" s="74"/>
      <c r="L43" s="74"/>
      <c r="M43" s="74"/>
      <c r="N43" s="86"/>
      <c r="O43" s="86"/>
      <c r="P43" s="74"/>
      <c r="Q43" s="74"/>
      <c r="R43" s="74"/>
      <c r="S43" s="75"/>
      <c r="T43" s="78"/>
      <c r="U43" s="79"/>
      <c r="V43" s="79"/>
      <c r="W43" s="71"/>
      <c r="X43" s="71"/>
      <c r="Y43" s="71"/>
      <c r="Z43" s="72"/>
      <c r="AA43" s="73">
        <f t="shared" ref="AA43" si="239">SUM(AJ43:AL43)</f>
        <v>0</v>
      </c>
      <c r="AB43" s="73"/>
      <c r="AC43" s="73"/>
      <c r="AD43" s="73"/>
      <c r="AE43" s="80"/>
      <c r="AF43" s="79"/>
      <c r="AG43" s="79"/>
      <c r="AH43" s="81"/>
      <c r="AJ43" s="63" t="str">
        <f t="shared" ref="AJ43" si="240">IF(U43=" ", ,IF(U43="基本単価",4100,""))</f>
        <v/>
      </c>
      <c r="AK43" s="63" t="str">
        <f t="shared" ref="AK43" si="241">IF(W43=" ", ,IF(W43="初回加算",3000,""))</f>
        <v/>
      </c>
      <c r="AL43" s="63" t="str">
        <f t="shared" ref="AL43" si="242">IF(Y43=" ", ,IF(Y43="連携加算",3000,""))</f>
        <v/>
      </c>
      <c r="AO43" s="12" t="str">
        <f t="shared" ref="AO43" si="243">IF(E43="","",IF(AY43=BK43,"適正","エラー"))</f>
        <v/>
      </c>
      <c r="AP43" s="69" t="e">
        <f t="shared" si="156"/>
        <v>#VALUE!</v>
      </c>
      <c r="AQ43" s="69" t="e">
        <f t="shared" si="157"/>
        <v>#VALUE!</v>
      </c>
      <c r="AR43" s="69" t="e">
        <f t="shared" si="157"/>
        <v>#VALUE!</v>
      </c>
      <c r="AS43" s="69" t="e">
        <f t="shared" si="157"/>
        <v>#VALUE!</v>
      </c>
      <c r="AT43" s="69" t="e">
        <f t="shared" si="157"/>
        <v>#VALUE!</v>
      </c>
      <c r="AU43" s="69" t="e">
        <f t="shared" si="157"/>
        <v>#VALUE!</v>
      </c>
      <c r="AV43" s="69" t="e">
        <f t="shared" si="157"/>
        <v>#VALUE!</v>
      </c>
      <c r="AW43" s="69" t="e">
        <f t="shared" si="157"/>
        <v>#VALUE!</v>
      </c>
      <c r="AX43" s="69" t="e">
        <f t="shared" si="157"/>
        <v>#VALUE!</v>
      </c>
      <c r="AY43" s="69" t="e">
        <f t="shared" si="157"/>
        <v>#VALUE!</v>
      </c>
      <c r="AZ43" t="e">
        <f t="shared" ref="AZ43" si="244">AZ$5*AP43</f>
        <v>#VALUE!</v>
      </c>
      <c r="BA43" t="e">
        <f t="shared" ref="BA43" si="245">BA$5*AQ43</f>
        <v>#VALUE!</v>
      </c>
      <c r="BB43" t="e">
        <f t="shared" ref="BB43" si="246">BB$5*AR43</f>
        <v>#VALUE!</v>
      </c>
      <c r="BC43" t="e">
        <f t="shared" ref="BC43" si="247">BC$5*AS43</f>
        <v>#VALUE!</v>
      </c>
      <c r="BD43" t="e">
        <f t="shared" ref="BD43" si="248">BD$5*AT43</f>
        <v>#VALUE!</v>
      </c>
      <c r="BE43" t="e">
        <f t="shared" ref="BE43" si="249">BE$5*AU43</f>
        <v>#VALUE!</v>
      </c>
      <c r="BF43" t="e">
        <f t="shared" ref="BF43" si="250">BF$5*AV43</f>
        <v>#VALUE!</v>
      </c>
      <c r="BG43" t="e">
        <f t="shared" ref="BG43" si="251">BG$5*AW43</f>
        <v>#VALUE!</v>
      </c>
      <c r="BH43" t="e">
        <f t="shared" ref="BH43" si="252">BH$5*AX43</f>
        <v>#VALUE!</v>
      </c>
      <c r="BI43" s="70" t="e">
        <f t="shared" ref="BI43" si="253">SUM(AZ43:BH43)</f>
        <v>#VALUE!</v>
      </c>
      <c r="BJ43" t="e">
        <f t="shared" ref="BJ43" si="254">ROUNDDOWN(BI43/11,0)</f>
        <v>#VALUE!</v>
      </c>
      <c r="BK43" t="e">
        <f t="shared" si="169"/>
        <v>#VALUE!</v>
      </c>
    </row>
    <row r="44" spans="1:63" s="8" customFormat="1" ht="18" customHeight="1" x14ac:dyDescent="0.15">
      <c r="A44" s="86"/>
      <c r="B44" s="82"/>
      <c r="C44" s="83"/>
      <c r="D44" s="84"/>
      <c r="E44" s="90"/>
      <c r="F44" s="90"/>
      <c r="G44" s="91"/>
      <c r="H44" s="92"/>
      <c r="I44" s="92"/>
      <c r="J44" s="85"/>
      <c r="K44" s="74"/>
      <c r="L44" s="74"/>
      <c r="M44" s="74"/>
      <c r="N44" s="86"/>
      <c r="O44" s="86"/>
      <c r="P44" s="74"/>
      <c r="Q44" s="74"/>
      <c r="R44" s="74"/>
      <c r="S44" s="75"/>
      <c r="T44" s="78"/>
      <c r="U44" s="79"/>
      <c r="V44" s="79"/>
      <c r="W44" s="71"/>
      <c r="X44" s="71"/>
      <c r="Y44" s="71"/>
      <c r="Z44" s="72"/>
      <c r="AA44" s="73"/>
      <c r="AB44" s="73"/>
      <c r="AC44" s="73"/>
      <c r="AD44" s="73"/>
      <c r="AE44" s="80"/>
      <c r="AF44" s="79"/>
      <c r="AG44" s="79"/>
      <c r="AH44" s="81"/>
      <c r="AJ44" s="63"/>
      <c r="AK44" s="63"/>
      <c r="AL44" s="63"/>
    </row>
    <row r="45" spans="1:63" s="8" customFormat="1" ht="18" customHeight="1" x14ac:dyDescent="0.15">
      <c r="A45" s="86">
        <v>7</v>
      </c>
      <c r="B45" s="87" t="str">
        <f t="shared" ref="B45" si="255">PHONETIC(B46)</f>
        <v/>
      </c>
      <c r="C45" s="88"/>
      <c r="D45" s="89"/>
      <c r="E45" s="90"/>
      <c r="F45" s="90"/>
      <c r="G45" s="91"/>
      <c r="H45" s="92"/>
      <c r="I45" s="92"/>
      <c r="J45" s="85"/>
      <c r="K45" s="74"/>
      <c r="L45" s="74"/>
      <c r="M45" s="74"/>
      <c r="N45" s="86"/>
      <c r="O45" s="86"/>
      <c r="P45" s="74"/>
      <c r="Q45" s="74"/>
      <c r="R45" s="74"/>
      <c r="S45" s="75"/>
      <c r="T45" s="78"/>
      <c r="U45" s="79"/>
      <c r="V45" s="79"/>
      <c r="W45" s="71"/>
      <c r="X45" s="71"/>
      <c r="Y45" s="71"/>
      <c r="Z45" s="72"/>
      <c r="AA45" s="73">
        <f t="shared" ref="AA45" si="256">SUM(AJ45:AL45)</f>
        <v>0</v>
      </c>
      <c r="AB45" s="73"/>
      <c r="AC45" s="73"/>
      <c r="AD45" s="73"/>
      <c r="AE45" s="80"/>
      <c r="AF45" s="79"/>
      <c r="AG45" s="79"/>
      <c r="AH45" s="81"/>
      <c r="AJ45" s="63" t="str">
        <f t="shared" ref="AJ45" si="257">IF(U45=" ", ,IF(U45="基本単価",4100,""))</f>
        <v/>
      </c>
      <c r="AK45" s="63" t="str">
        <f t="shared" ref="AK45" si="258">IF(W45=" ", ,IF(W45="初回加算",3000,""))</f>
        <v/>
      </c>
      <c r="AL45" s="63" t="str">
        <f t="shared" ref="AL45" si="259">IF(Y45=" ", ,IF(Y45="連携加算",3000,""))</f>
        <v/>
      </c>
      <c r="AO45" s="12" t="str">
        <f t="shared" ref="AO45" si="260">IF(E45="","",IF(AY45=BK45,"適正","エラー"))</f>
        <v/>
      </c>
      <c r="AP45" s="69" t="e">
        <f t="shared" si="156"/>
        <v>#VALUE!</v>
      </c>
      <c r="AQ45" s="69" t="e">
        <f t="shared" si="157"/>
        <v>#VALUE!</v>
      </c>
      <c r="AR45" s="69" t="e">
        <f t="shared" si="157"/>
        <v>#VALUE!</v>
      </c>
      <c r="AS45" s="69" t="e">
        <f t="shared" si="157"/>
        <v>#VALUE!</v>
      </c>
      <c r="AT45" s="69" t="e">
        <f t="shared" si="157"/>
        <v>#VALUE!</v>
      </c>
      <c r="AU45" s="69" t="e">
        <f t="shared" si="157"/>
        <v>#VALUE!</v>
      </c>
      <c r="AV45" s="69" t="e">
        <f t="shared" si="157"/>
        <v>#VALUE!</v>
      </c>
      <c r="AW45" s="69" t="e">
        <f t="shared" si="157"/>
        <v>#VALUE!</v>
      </c>
      <c r="AX45" s="69" t="e">
        <f t="shared" si="157"/>
        <v>#VALUE!</v>
      </c>
      <c r="AY45" s="69" t="e">
        <f t="shared" si="157"/>
        <v>#VALUE!</v>
      </c>
      <c r="AZ45" t="e">
        <f t="shared" ref="AZ45" si="261">AZ$5*AP45</f>
        <v>#VALUE!</v>
      </c>
      <c r="BA45" t="e">
        <f t="shared" ref="BA45" si="262">BA$5*AQ45</f>
        <v>#VALUE!</v>
      </c>
      <c r="BB45" t="e">
        <f t="shared" ref="BB45" si="263">BB$5*AR45</f>
        <v>#VALUE!</v>
      </c>
      <c r="BC45" t="e">
        <f t="shared" ref="BC45" si="264">BC$5*AS45</f>
        <v>#VALUE!</v>
      </c>
      <c r="BD45" t="e">
        <f t="shared" ref="BD45" si="265">BD$5*AT45</f>
        <v>#VALUE!</v>
      </c>
      <c r="BE45" t="e">
        <f t="shared" ref="BE45" si="266">BE$5*AU45</f>
        <v>#VALUE!</v>
      </c>
      <c r="BF45" t="e">
        <f t="shared" ref="BF45" si="267">BF$5*AV45</f>
        <v>#VALUE!</v>
      </c>
      <c r="BG45" t="e">
        <f t="shared" ref="BG45" si="268">BG$5*AW45</f>
        <v>#VALUE!</v>
      </c>
      <c r="BH45" t="e">
        <f t="shared" ref="BH45" si="269">BH$5*AX45</f>
        <v>#VALUE!</v>
      </c>
      <c r="BI45" s="70" t="e">
        <f t="shared" ref="BI45" si="270">SUM(AZ45:BH45)</f>
        <v>#VALUE!</v>
      </c>
      <c r="BJ45" t="e">
        <f t="shared" ref="BJ45" si="271">ROUNDDOWN(BI45/11,0)</f>
        <v>#VALUE!</v>
      </c>
      <c r="BK45" t="e">
        <f t="shared" si="169"/>
        <v>#VALUE!</v>
      </c>
    </row>
    <row r="46" spans="1:63" s="8" customFormat="1" ht="18" customHeight="1" x14ac:dyDescent="0.15">
      <c r="A46" s="86"/>
      <c r="B46" s="82"/>
      <c r="C46" s="83"/>
      <c r="D46" s="84"/>
      <c r="E46" s="90"/>
      <c r="F46" s="90"/>
      <c r="G46" s="91"/>
      <c r="H46" s="92"/>
      <c r="I46" s="92"/>
      <c r="J46" s="85"/>
      <c r="K46" s="74"/>
      <c r="L46" s="74"/>
      <c r="M46" s="74"/>
      <c r="N46" s="86"/>
      <c r="O46" s="86"/>
      <c r="P46" s="74"/>
      <c r="Q46" s="74"/>
      <c r="R46" s="74"/>
      <c r="S46" s="75"/>
      <c r="T46" s="78"/>
      <c r="U46" s="79"/>
      <c r="V46" s="79"/>
      <c r="W46" s="71"/>
      <c r="X46" s="71"/>
      <c r="Y46" s="71"/>
      <c r="Z46" s="72"/>
      <c r="AA46" s="73"/>
      <c r="AB46" s="73"/>
      <c r="AC46" s="73"/>
      <c r="AD46" s="73"/>
      <c r="AE46" s="80"/>
      <c r="AF46" s="79"/>
      <c r="AG46" s="79"/>
      <c r="AH46" s="81"/>
      <c r="AJ46" s="63"/>
      <c r="AK46" s="63"/>
      <c r="AL46" s="63"/>
    </row>
    <row r="47" spans="1:63" s="8" customFormat="1" ht="18" customHeight="1" x14ac:dyDescent="0.15">
      <c r="A47" s="86">
        <v>8</v>
      </c>
      <c r="B47" s="87" t="str">
        <f t="shared" ref="B47" si="272">PHONETIC(B48)</f>
        <v/>
      </c>
      <c r="C47" s="88"/>
      <c r="D47" s="89"/>
      <c r="E47" s="90"/>
      <c r="F47" s="90"/>
      <c r="G47" s="91"/>
      <c r="H47" s="92"/>
      <c r="I47" s="92"/>
      <c r="J47" s="85"/>
      <c r="K47" s="74"/>
      <c r="L47" s="74"/>
      <c r="M47" s="74"/>
      <c r="N47" s="86"/>
      <c r="O47" s="86"/>
      <c r="P47" s="74"/>
      <c r="Q47" s="74"/>
      <c r="R47" s="74"/>
      <c r="S47" s="75"/>
      <c r="T47" s="78"/>
      <c r="U47" s="79"/>
      <c r="V47" s="79"/>
      <c r="W47" s="71"/>
      <c r="X47" s="71"/>
      <c r="Y47" s="71"/>
      <c r="Z47" s="72"/>
      <c r="AA47" s="73">
        <f t="shared" ref="AA47" si="273">SUM(AJ47:AL47)</f>
        <v>0</v>
      </c>
      <c r="AB47" s="73"/>
      <c r="AC47" s="73"/>
      <c r="AD47" s="73"/>
      <c r="AE47" s="80"/>
      <c r="AF47" s="79"/>
      <c r="AG47" s="79"/>
      <c r="AH47" s="81"/>
      <c r="AJ47" s="63" t="str">
        <f t="shared" ref="AJ47" si="274">IF(U47=" ", ,IF(U47="基本単価",4100,""))</f>
        <v/>
      </c>
      <c r="AK47" s="63" t="str">
        <f t="shared" ref="AK47" si="275">IF(W47=" ", ,IF(W47="初回加算",3000,""))</f>
        <v/>
      </c>
      <c r="AL47" s="63" t="str">
        <f t="shared" ref="AL47" si="276">IF(Y47=" ", ,IF(Y47="連携加算",3000,""))</f>
        <v/>
      </c>
      <c r="AO47" s="12" t="str">
        <f t="shared" ref="AO47" si="277">IF(E47="","",IF(AY47=BK47,"適正","エラー"))</f>
        <v/>
      </c>
      <c r="AP47" s="69" t="e">
        <f t="shared" si="156"/>
        <v>#VALUE!</v>
      </c>
      <c r="AQ47" s="69" t="e">
        <f t="shared" si="157"/>
        <v>#VALUE!</v>
      </c>
      <c r="AR47" s="69" t="e">
        <f t="shared" si="157"/>
        <v>#VALUE!</v>
      </c>
      <c r="AS47" s="69" t="e">
        <f t="shared" si="157"/>
        <v>#VALUE!</v>
      </c>
      <c r="AT47" s="69" t="e">
        <f t="shared" si="157"/>
        <v>#VALUE!</v>
      </c>
      <c r="AU47" s="69" t="e">
        <f t="shared" si="157"/>
        <v>#VALUE!</v>
      </c>
      <c r="AV47" s="69" t="e">
        <f t="shared" si="157"/>
        <v>#VALUE!</v>
      </c>
      <c r="AW47" s="69" t="e">
        <f t="shared" si="157"/>
        <v>#VALUE!</v>
      </c>
      <c r="AX47" s="69" t="e">
        <f t="shared" si="157"/>
        <v>#VALUE!</v>
      </c>
      <c r="AY47" s="69" t="e">
        <f t="shared" si="157"/>
        <v>#VALUE!</v>
      </c>
      <c r="AZ47" t="e">
        <f t="shared" ref="AZ47" si="278">AZ$5*AP47</f>
        <v>#VALUE!</v>
      </c>
      <c r="BA47" t="e">
        <f t="shared" ref="BA47" si="279">BA$5*AQ47</f>
        <v>#VALUE!</v>
      </c>
      <c r="BB47" t="e">
        <f t="shared" ref="BB47" si="280">BB$5*AR47</f>
        <v>#VALUE!</v>
      </c>
      <c r="BC47" t="e">
        <f t="shared" ref="BC47" si="281">BC$5*AS47</f>
        <v>#VALUE!</v>
      </c>
      <c r="BD47" t="e">
        <f t="shared" ref="BD47" si="282">BD$5*AT47</f>
        <v>#VALUE!</v>
      </c>
      <c r="BE47" t="e">
        <f t="shared" ref="BE47" si="283">BE$5*AU47</f>
        <v>#VALUE!</v>
      </c>
      <c r="BF47" t="e">
        <f t="shared" ref="BF47" si="284">BF$5*AV47</f>
        <v>#VALUE!</v>
      </c>
      <c r="BG47" t="e">
        <f t="shared" ref="BG47" si="285">BG$5*AW47</f>
        <v>#VALUE!</v>
      </c>
      <c r="BH47" t="e">
        <f t="shared" ref="BH47" si="286">BH$5*AX47</f>
        <v>#VALUE!</v>
      </c>
      <c r="BI47" s="70" t="e">
        <f t="shared" ref="BI47" si="287">SUM(AZ47:BH47)</f>
        <v>#VALUE!</v>
      </c>
      <c r="BJ47" t="e">
        <f t="shared" ref="BJ47" si="288">ROUNDDOWN(BI47/11,0)</f>
        <v>#VALUE!</v>
      </c>
      <c r="BK47" t="e">
        <f t="shared" si="169"/>
        <v>#VALUE!</v>
      </c>
    </row>
    <row r="48" spans="1:63" s="8" customFormat="1" ht="18" customHeight="1" x14ac:dyDescent="0.15">
      <c r="A48" s="86"/>
      <c r="B48" s="82"/>
      <c r="C48" s="83"/>
      <c r="D48" s="84"/>
      <c r="E48" s="90"/>
      <c r="F48" s="90"/>
      <c r="G48" s="91"/>
      <c r="H48" s="92"/>
      <c r="I48" s="92"/>
      <c r="J48" s="85"/>
      <c r="K48" s="74"/>
      <c r="L48" s="74"/>
      <c r="M48" s="74"/>
      <c r="N48" s="86"/>
      <c r="O48" s="86"/>
      <c r="P48" s="74"/>
      <c r="Q48" s="74"/>
      <c r="R48" s="74"/>
      <c r="S48" s="75"/>
      <c r="T48" s="78"/>
      <c r="U48" s="79"/>
      <c r="V48" s="79"/>
      <c r="W48" s="71"/>
      <c r="X48" s="71"/>
      <c r="Y48" s="71"/>
      <c r="Z48" s="72"/>
      <c r="AA48" s="73"/>
      <c r="AB48" s="73"/>
      <c r="AC48" s="73"/>
      <c r="AD48" s="73"/>
      <c r="AE48" s="80"/>
      <c r="AF48" s="79"/>
      <c r="AG48" s="79"/>
      <c r="AH48" s="81"/>
      <c r="AJ48" s="63"/>
      <c r="AK48" s="63"/>
      <c r="AL48" s="63"/>
    </row>
    <row r="49" spans="1:63" s="8" customFormat="1" ht="18" customHeight="1" x14ac:dyDescent="0.15">
      <c r="A49" s="86">
        <v>9</v>
      </c>
      <c r="B49" s="87" t="str">
        <f t="shared" ref="B49" si="289">PHONETIC(B50)</f>
        <v/>
      </c>
      <c r="C49" s="88"/>
      <c r="D49" s="89"/>
      <c r="E49" s="90"/>
      <c r="F49" s="90"/>
      <c r="G49" s="91"/>
      <c r="H49" s="92"/>
      <c r="I49" s="92"/>
      <c r="J49" s="85"/>
      <c r="K49" s="74"/>
      <c r="L49" s="74"/>
      <c r="M49" s="74"/>
      <c r="N49" s="86"/>
      <c r="O49" s="86"/>
      <c r="P49" s="74"/>
      <c r="Q49" s="74"/>
      <c r="R49" s="74"/>
      <c r="S49" s="75"/>
      <c r="T49" s="78"/>
      <c r="U49" s="79"/>
      <c r="V49" s="79"/>
      <c r="W49" s="71"/>
      <c r="X49" s="71"/>
      <c r="Y49" s="71"/>
      <c r="Z49" s="72"/>
      <c r="AA49" s="73">
        <f t="shared" ref="AA49" si="290">SUM(AJ49:AL49)</f>
        <v>0</v>
      </c>
      <c r="AB49" s="73"/>
      <c r="AC49" s="73"/>
      <c r="AD49" s="73"/>
      <c r="AE49" s="80"/>
      <c r="AF49" s="79"/>
      <c r="AG49" s="79"/>
      <c r="AH49" s="81"/>
      <c r="AJ49" s="63" t="str">
        <f t="shared" ref="AJ49" si="291">IF(U49=" ", ,IF(U49="基本単価",4100,""))</f>
        <v/>
      </c>
      <c r="AK49" s="63" t="str">
        <f t="shared" ref="AK49" si="292">IF(W49=" ", ,IF(W49="初回加算",3000,""))</f>
        <v/>
      </c>
      <c r="AL49" s="63" t="str">
        <f t="shared" ref="AL49" si="293">IF(Y49=" ", ,IF(Y49="連携加算",3000,""))</f>
        <v/>
      </c>
      <c r="AO49" s="12" t="str">
        <f t="shared" ref="AO49" si="294">IF(E49="","",IF(AY49=BK49,"適正","エラー"))</f>
        <v/>
      </c>
      <c r="AP49" s="69" t="e">
        <f t="shared" si="156"/>
        <v>#VALUE!</v>
      </c>
      <c r="AQ49" s="69" t="e">
        <f t="shared" si="157"/>
        <v>#VALUE!</v>
      </c>
      <c r="AR49" s="69" t="e">
        <f t="shared" si="157"/>
        <v>#VALUE!</v>
      </c>
      <c r="AS49" s="69" t="e">
        <f t="shared" si="157"/>
        <v>#VALUE!</v>
      </c>
      <c r="AT49" s="69" t="e">
        <f t="shared" si="157"/>
        <v>#VALUE!</v>
      </c>
      <c r="AU49" s="69" t="e">
        <f t="shared" si="157"/>
        <v>#VALUE!</v>
      </c>
      <c r="AV49" s="69" t="e">
        <f t="shared" si="157"/>
        <v>#VALUE!</v>
      </c>
      <c r="AW49" s="69" t="e">
        <f t="shared" si="157"/>
        <v>#VALUE!</v>
      </c>
      <c r="AX49" s="69" t="e">
        <f t="shared" si="157"/>
        <v>#VALUE!</v>
      </c>
      <c r="AY49" s="69" t="e">
        <f t="shared" si="157"/>
        <v>#VALUE!</v>
      </c>
      <c r="AZ49" t="e">
        <f t="shared" ref="AZ49" si="295">AZ$5*AP49</f>
        <v>#VALUE!</v>
      </c>
      <c r="BA49" t="e">
        <f t="shared" ref="BA49" si="296">BA$5*AQ49</f>
        <v>#VALUE!</v>
      </c>
      <c r="BB49" t="e">
        <f t="shared" ref="BB49" si="297">BB$5*AR49</f>
        <v>#VALUE!</v>
      </c>
      <c r="BC49" t="e">
        <f t="shared" ref="BC49" si="298">BC$5*AS49</f>
        <v>#VALUE!</v>
      </c>
      <c r="BD49" t="e">
        <f t="shared" ref="BD49" si="299">BD$5*AT49</f>
        <v>#VALUE!</v>
      </c>
      <c r="BE49" t="e">
        <f t="shared" ref="BE49" si="300">BE$5*AU49</f>
        <v>#VALUE!</v>
      </c>
      <c r="BF49" t="e">
        <f t="shared" ref="BF49" si="301">BF$5*AV49</f>
        <v>#VALUE!</v>
      </c>
      <c r="BG49" t="e">
        <f t="shared" ref="BG49" si="302">BG$5*AW49</f>
        <v>#VALUE!</v>
      </c>
      <c r="BH49" t="e">
        <f t="shared" ref="BH49" si="303">BH$5*AX49</f>
        <v>#VALUE!</v>
      </c>
      <c r="BI49" s="70" t="e">
        <f t="shared" ref="BI49" si="304">SUM(AZ49:BH49)</f>
        <v>#VALUE!</v>
      </c>
      <c r="BJ49" t="e">
        <f t="shared" ref="BJ49" si="305">ROUNDDOWN(BI49/11,0)</f>
        <v>#VALUE!</v>
      </c>
      <c r="BK49" t="e">
        <f t="shared" si="169"/>
        <v>#VALUE!</v>
      </c>
    </row>
    <row r="50" spans="1:63" s="8" customFormat="1" ht="18" customHeight="1" x14ac:dyDescent="0.15">
      <c r="A50" s="86"/>
      <c r="B50" s="82"/>
      <c r="C50" s="83"/>
      <c r="D50" s="84"/>
      <c r="E50" s="90"/>
      <c r="F50" s="90"/>
      <c r="G50" s="91"/>
      <c r="H50" s="92"/>
      <c r="I50" s="92"/>
      <c r="J50" s="85"/>
      <c r="K50" s="74"/>
      <c r="L50" s="74"/>
      <c r="M50" s="74"/>
      <c r="N50" s="86"/>
      <c r="O50" s="86"/>
      <c r="P50" s="74"/>
      <c r="Q50" s="74"/>
      <c r="R50" s="74"/>
      <c r="S50" s="75"/>
      <c r="T50" s="78"/>
      <c r="U50" s="79"/>
      <c r="V50" s="79"/>
      <c r="W50" s="71"/>
      <c r="X50" s="71"/>
      <c r="Y50" s="71"/>
      <c r="Z50" s="72"/>
      <c r="AA50" s="73"/>
      <c r="AB50" s="73"/>
      <c r="AC50" s="73"/>
      <c r="AD50" s="73"/>
      <c r="AE50" s="80"/>
      <c r="AF50" s="79"/>
      <c r="AG50" s="79"/>
      <c r="AH50" s="81"/>
      <c r="AJ50" s="63"/>
      <c r="AK50" s="63"/>
      <c r="AL50" s="63"/>
    </row>
    <row r="51" spans="1:63" s="8" customFormat="1" ht="18" customHeight="1" x14ac:dyDescent="0.15">
      <c r="A51" s="86">
        <v>10</v>
      </c>
      <c r="B51" s="87" t="str">
        <f t="shared" ref="B51" si="306">PHONETIC(B52)</f>
        <v/>
      </c>
      <c r="C51" s="88"/>
      <c r="D51" s="89"/>
      <c r="E51" s="90"/>
      <c r="F51" s="90"/>
      <c r="G51" s="91"/>
      <c r="H51" s="92"/>
      <c r="I51" s="92"/>
      <c r="J51" s="85"/>
      <c r="K51" s="74"/>
      <c r="L51" s="74"/>
      <c r="M51" s="74"/>
      <c r="N51" s="86"/>
      <c r="O51" s="86"/>
      <c r="P51" s="74"/>
      <c r="Q51" s="74"/>
      <c r="R51" s="74"/>
      <c r="S51" s="75"/>
      <c r="T51" s="78"/>
      <c r="U51" s="79"/>
      <c r="V51" s="79"/>
      <c r="W51" s="71"/>
      <c r="X51" s="71"/>
      <c r="Y51" s="71"/>
      <c r="Z51" s="72"/>
      <c r="AA51" s="73">
        <f t="shared" ref="AA51" si="307">SUM(AJ51:AL51)</f>
        <v>0</v>
      </c>
      <c r="AB51" s="73"/>
      <c r="AC51" s="73"/>
      <c r="AD51" s="73"/>
      <c r="AE51" s="80"/>
      <c r="AF51" s="79"/>
      <c r="AG51" s="79"/>
      <c r="AH51" s="81"/>
      <c r="AJ51" s="63" t="str">
        <f t="shared" ref="AJ51" si="308">IF(U51=" ", ,IF(U51="基本単価",4100,""))</f>
        <v/>
      </c>
      <c r="AK51" s="63" t="str">
        <f t="shared" ref="AK51" si="309">IF(W51=" ", ,IF(W51="初回加算",3000,""))</f>
        <v/>
      </c>
      <c r="AL51" s="63" t="str">
        <f t="shared" ref="AL51" si="310">IF(Y51=" ", ,IF(Y51="連携加算",3000,""))</f>
        <v/>
      </c>
      <c r="AO51" s="12" t="str">
        <f t="shared" ref="AO51" si="311">IF(E51="","",IF(AY51=BK51,"適正","エラー"))</f>
        <v/>
      </c>
      <c r="AP51" s="69" t="e">
        <f t="shared" si="156"/>
        <v>#VALUE!</v>
      </c>
      <c r="AQ51" s="69" t="e">
        <f t="shared" si="157"/>
        <v>#VALUE!</v>
      </c>
      <c r="AR51" s="69" t="e">
        <f t="shared" si="157"/>
        <v>#VALUE!</v>
      </c>
      <c r="AS51" s="69" t="e">
        <f t="shared" si="157"/>
        <v>#VALUE!</v>
      </c>
      <c r="AT51" s="69" t="e">
        <f t="shared" si="157"/>
        <v>#VALUE!</v>
      </c>
      <c r="AU51" s="69" t="e">
        <f t="shared" si="157"/>
        <v>#VALUE!</v>
      </c>
      <c r="AV51" s="69" t="e">
        <f t="shared" si="157"/>
        <v>#VALUE!</v>
      </c>
      <c r="AW51" s="69" t="e">
        <f t="shared" si="157"/>
        <v>#VALUE!</v>
      </c>
      <c r="AX51" s="69" t="e">
        <f t="shared" si="157"/>
        <v>#VALUE!</v>
      </c>
      <c r="AY51" s="69" t="e">
        <f t="shared" si="157"/>
        <v>#VALUE!</v>
      </c>
      <c r="AZ51" t="e">
        <f t="shared" ref="AZ51" si="312">AZ$5*AP51</f>
        <v>#VALUE!</v>
      </c>
      <c r="BA51" t="e">
        <f t="shared" ref="BA51" si="313">BA$5*AQ51</f>
        <v>#VALUE!</v>
      </c>
      <c r="BB51" t="e">
        <f t="shared" ref="BB51" si="314">BB$5*AR51</f>
        <v>#VALUE!</v>
      </c>
      <c r="BC51" t="e">
        <f t="shared" ref="BC51" si="315">BC$5*AS51</f>
        <v>#VALUE!</v>
      </c>
      <c r="BD51" t="e">
        <f t="shared" ref="BD51" si="316">BD$5*AT51</f>
        <v>#VALUE!</v>
      </c>
      <c r="BE51" t="e">
        <f t="shared" ref="BE51" si="317">BE$5*AU51</f>
        <v>#VALUE!</v>
      </c>
      <c r="BF51" t="e">
        <f t="shared" ref="BF51" si="318">BF$5*AV51</f>
        <v>#VALUE!</v>
      </c>
      <c r="BG51" t="e">
        <f t="shared" ref="BG51" si="319">BG$5*AW51</f>
        <v>#VALUE!</v>
      </c>
      <c r="BH51" t="e">
        <f t="shared" ref="BH51" si="320">BH$5*AX51</f>
        <v>#VALUE!</v>
      </c>
      <c r="BI51" s="70" t="e">
        <f t="shared" ref="BI51" si="321">SUM(AZ51:BH51)</f>
        <v>#VALUE!</v>
      </c>
      <c r="BJ51" t="e">
        <f t="shared" ref="BJ51" si="322">ROUNDDOWN(BI51/11,0)</f>
        <v>#VALUE!</v>
      </c>
      <c r="BK51" t="e">
        <f t="shared" si="169"/>
        <v>#VALUE!</v>
      </c>
    </row>
    <row r="52" spans="1:63" s="8" customFormat="1" ht="18" customHeight="1" x14ac:dyDescent="0.15">
      <c r="A52" s="86"/>
      <c r="B52" s="82"/>
      <c r="C52" s="83"/>
      <c r="D52" s="84"/>
      <c r="E52" s="90"/>
      <c r="F52" s="90"/>
      <c r="G52" s="91"/>
      <c r="H52" s="93"/>
      <c r="I52" s="93"/>
      <c r="J52" s="85"/>
      <c r="K52" s="74"/>
      <c r="L52" s="74"/>
      <c r="M52" s="74"/>
      <c r="N52" s="86"/>
      <c r="O52" s="86"/>
      <c r="P52" s="74"/>
      <c r="Q52" s="74"/>
      <c r="R52" s="74"/>
      <c r="S52" s="75"/>
      <c r="T52" s="94"/>
      <c r="U52" s="95"/>
      <c r="V52" s="95"/>
      <c r="W52" s="96"/>
      <c r="X52" s="96"/>
      <c r="Y52" s="96"/>
      <c r="Z52" s="97"/>
      <c r="AA52" s="98"/>
      <c r="AB52" s="98"/>
      <c r="AC52" s="98"/>
      <c r="AD52" s="98"/>
      <c r="AE52" s="99"/>
      <c r="AF52" s="95"/>
      <c r="AG52" s="95"/>
      <c r="AH52" s="100"/>
      <c r="AJ52" s="63"/>
      <c r="AK52" s="63"/>
      <c r="AL52" s="63"/>
    </row>
    <row r="53" spans="1:63" s="8" customFormat="1" x14ac:dyDescent="0.15">
      <c r="W53" s="8" t="s">
        <v>34</v>
      </c>
      <c r="AA53" s="76">
        <f>SUM(AA33:AD52)</f>
        <v>0</v>
      </c>
      <c r="AB53" s="77"/>
      <c r="AC53" s="77"/>
      <c r="AD53" s="77"/>
    </row>
  </sheetData>
  <mergeCells count="316">
    <mergeCell ref="AA29:AD29"/>
    <mergeCell ref="P27:S28"/>
    <mergeCell ref="T27:T28"/>
    <mergeCell ref="W27:X28"/>
    <mergeCell ref="AA27:AD28"/>
    <mergeCell ref="AE27:AH28"/>
    <mergeCell ref="B28:D28"/>
    <mergeCell ref="J28:M28"/>
    <mergeCell ref="A27:A28"/>
    <mergeCell ref="B27:D27"/>
    <mergeCell ref="E27:G28"/>
    <mergeCell ref="H27:I28"/>
    <mergeCell ref="J27:M27"/>
    <mergeCell ref="N27:O28"/>
    <mergeCell ref="U27:V28"/>
    <mergeCell ref="Y27:Z28"/>
    <mergeCell ref="P25:S26"/>
    <mergeCell ref="T25:T26"/>
    <mergeCell ref="W25:X26"/>
    <mergeCell ref="AA25:AD26"/>
    <mergeCell ref="AE25:AH26"/>
    <mergeCell ref="B26:D26"/>
    <mergeCell ref="J26:M26"/>
    <mergeCell ref="A25:A26"/>
    <mergeCell ref="B25:D25"/>
    <mergeCell ref="E25:G26"/>
    <mergeCell ref="H25:I26"/>
    <mergeCell ref="J25:M25"/>
    <mergeCell ref="N25:O26"/>
    <mergeCell ref="U25:V26"/>
    <mergeCell ref="Y25:Z26"/>
    <mergeCell ref="P23:S24"/>
    <mergeCell ref="T23:T24"/>
    <mergeCell ref="W23:X24"/>
    <mergeCell ref="AA23:AD24"/>
    <mergeCell ref="AE23:AH24"/>
    <mergeCell ref="B24:D24"/>
    <mergeCell ref="J24:M24"/>
    <mergeCell ref="A23:A24"/>
    <mergeCell ref="B23:D23"/>
    <mergeCell ref="E23:G24"/>
    <mergeCell ref="H23:I24"/>
    <mergeCell ref="J23:M23"/>
    <mergeCell ref="N23:O24"/>
    <mergeCell ref="U23:V24"/>
    <mergeCell ref="Y23:Z24"/>
    <mergeCell ref="P21:S22"/>
    <mergeCell ref="T21:T22"/>
    <mergeCell ref="W21:X22"/>
    <mergeCell ref="AA21:AD22"/>
    <mergeCell ref="AE21:AH22"/>
    <mergeCell ref="B22:D22"/>
    <mergeCell ref="J22:M22"/>
    <mergeCell ref="A21:A22"/>
    <mergeCell ref="B21:D21"/>
    <mergeCell ref="E21:G22"/>
    <mergeCell ref="H21:I22"/>
    <mergeCell ref="J21:M21"/>
    <mergeCell ref="N21:O22"/>
    <mergeCell ref="U21:V22"/>
    <mergeCell ref="Y21:Z22"/>
    <mergeCell ref="P19:S20"/>
    <mergeCell ref="T19:T20"/>
    <mergeCell ref="W19:X20"/>
    <mergeCell ref="AA19:AD20"/>
    <mergeCell ref="AE19:AH20"/>
    <mergeCell ref="B20:D20"/>
    <mergeCell ref="J20:M20"/>
    <mergeCell ref="A19:A20"/>
    <mergeCell ref="B19:D19"/>
    <mergeCell ref="E19:G20"/>
    <mergeCell ref="H19:I20"/>
    <mergeCell ref="J19:M19"/>
    <mergeCell ref="N19:O20"/>
    <mergeCell ref="U19:V20"/>
    <mergeCell ref="Y19:Z20"/>
    <mergeCell ref="P17:S18"/>
    <mergeCell ref="T17:T18"/>
    <mergeCell ref="W17:X18"/>
    <mergeCell ref="AA17:AD18"/>
    <mergeCell ref="AE17:AH18"/>
    <mergeCell ref="B18:D18"/>
    <mergeCell ref="J18:M18"/>
    <mergeCell ref="A17:A18"/>
    <mergeCell ref="B17:D17"/>
    <mergeCell ref="E17:G18"/>
    <mergeCell ref="H17:I18"/>
    <mergeCell ref="J17:M17"/>
    <mergeCell ref="N17:O18"/>
    <mergeCell ref="U17:V18"/>
    <mergeCell ref="Y17:Z18"/>
    <mergeCell ref="T15:T16"/>
    <mergeCell ref="W15:X16"/>
    <mergeCell ref="AA15:AD16"/>
    <mergeCell ref="AE15:AH16"/>
    <mergeCell ref="B16:D16"/>
    <mergeCell ref="J16:M16"/>
    <mergeCell ref="A15:A16"/>
    <mergeCell ref="B15:D15"/>
    <mergeCell ref="E15:G16"/>
    <mergeCell ref="H15:I16"/>
    <mergeCell ref="J15:M15"/>
    <mergeCell ref="N15:O16"/>
    <mergeCell ref="U15:V16"/>
    <mergeCell ref="Y15:Z16"/>
    <mergeCell ref="B14:D14"/>
    <mergeCell ref="J14:M14"/>
    <mergeCell ref="A13:A14"/>
    <mergeCell ref="B13:D13"/>
    <mergeCell ref="E13:G14"/>
    <mergeCell ref="H13:I14"/>
    <mergeCell ref="J13:M13"/>
    <mergeCell ref="N13:O14"/>
    <mergeCell ref="P15:S16"/>
    <mergeCell ref="T9:T10"/>
    <mergeCell ref="W9:X10"/>
    <mergeCell ref="AA9:AD10"/>
    <mergeCell ref="AE9:AH10"/>
    <mergeCell ref="P13:S14"/>
    <mergeCell ref="T13:T14"/>
    <mergeCell ref="W13:X14"/>
    <mergeCell ref="AA13:AD14"/>
    <mergeCell ref="AE13:AH14"/>
    <mergeCell ref="Y9:Z10"/>
    <mergeCell ref="U9:V10"/>
    <mergeCell ref="U11:V12"/>
    <mergeCell ref="Y11:Z12"/>
    <mergeCell ref="U13:V14"/>
    <mergeCell ref="Y13:Z14"/>
    <mergeCell ref="AA7:AD8"/>
    <mergeCell ref="AE7:AH8"/>
    <mergeCell ref="A9:A10"/>
    <mergeCell ref="B9:D9"/>
    <mergeCell ref="E9:G10"/>
    <mergeCell ref="H9:I10"/>
    <mergeCell ref="J9:M9"/>
    <mergeCell ref="N11:O12"/>
    <mergeCell ref="P11:S12"/>
    <mergeCell ref="T11:T12"/>
    <mergeCell ref="W11:X12"/>
    <mergeCell ref="AA11:AD12"/>
    <mergeCell ref="AE11:AH12"/>
    <mergeCell ref="B10:D10"/>
    <mergeCell ref="J10:M10"/>
    <mergeCell ref="A11:A12"/>
    <mergeCell ref="B11:D11"/>
    <mergeCell ref="E11:G12"/>
    <mergeCell ref="H11:I12"/>
    <mergeCell ref="J11:M11"/>
    <mergeCell ref="B12:D12"/>
    <mergeCell ref="J12:M12"/>
    <mergeCell ref="N9:O10"/>
    <mergeCell ref="P9:S10"/>
    <mergeCell ref="U7:Z7"/>
    <mergeCell ref="U8:V8"/>
    <mergeCell ref="W8:X8"/>
    <mergeCell ref="Y8:Z8"/>
    <mergeCell ref="C5:I5"/>
    <mergeCell ref="A7:A8"/>
    <mergeCell ref="E7:G8"/>
    <mergeCell ref="H7:I8"/>
    <mergeCell ref="J7:M8"/>
    <mergeCell ref="N7:O8"/>
    <mergeCell ref="P7:S8"/>
    <mergeCell ref="T7:T8"/>
    <mergeCell ref="AE33:AH34"/>
    <mergeCell ref="A35:A36"/>
    <mergeCell ref="B35:D35"/>
    <mergeCell ref="E35:G36"/>
    <mergeCell ref="H35:I36"/>
    <mergeCell ref="J35:M35"/>
    <mergeCell ref="N35:O36"/>
    <mergeCell ref="P35:S36"/>
    <mergeCell ref="T35:T36"/>
    <mergeCell ref="U35:V36"/>
    <mergeCell ref="W35:X36"/>
    <mergeCell ref="Y35:Z36"/>
    <mergeCell ref="AA35:AD36"/>
    <mergeCell ref="AE35:AH36"/>
    <mergeCell ref="B36:D36"/>
    <mergeCell ref="J36:M36"/>
    <mergeCell ref="A33:A34"/>
    <mergeCell ref="E33:G34"/>
    <mergeCell ref="H33:I34"/>
    <mergeCell ref="N33:O34"/>
    <mergeCell ref="P33:S34"/>
    <mergeCell ref="T33:T34"/>
    <mergeCell ref="P37:S38"/>
    <mergeCell ref="T37:T38"/>
    <mergeCell ref="U37:V38"/>
    <mergeCell ref="AA33:AD34"/>
    <mergeCell ref="B33:D33"/>
    <mergeCell ref="J33:M33"/>
    <mergeCell ref="U33:V34"/>
    <mergeCell ref="W33:X34"/>
    <mergeCell ref="Y33:Z34"/>
    <mergeCell ref="B34:D34"/>
    <mergeCell ref="J34:M34"/>
    <mergeCell ref="W37:X38"/>
    <mergeCell ref="Y37:Z38"/>
    <mergeCell ref="AA37:AD38"/>
    <mergeCell ref="AE37:AH38"/>
    <mergeCell ref="B38:D38"/>
    <mergeCell ref="J38:M38"/>
    <mergeCell ref="A39:A40"/>
    <mergeCell ref="B39:D39"/>
    <mergeCell ref="E39:G40"/>
    <mergeCell ref="H39:I40"/>
    <mergeCell ref="J39:M39"/>
    <mergeCell ref="N39:O40"/>
    <mergeCell ref="P39:S40"/>
    <mergeCell ref="T39:T40"/>
    <mergeCell ref="U39:V40"/>
    <mergeCell ref="W39:X40"/>
    <mergeCell ref="Y39:Z40"/>
    <mergeCell ref="AA39:AD40"/>
    <mergeCell ref="AE39:AH40"/>
    <mergeCell ref="B40:D40"/>
    <mergeCell ref="J40:M40"/>
    <mergeCell ref="A37:A38"/>
    <mergeCell ref="B37:D37"/>
    <mergeCell ref="E37:G38"/>
    <mergeCell ref="H37:I38"/>
    <mergeCell ref="J37:M37"/>
    <mergeCell ref="N37:O38"/>
    <mergeCell ref="AE41:AH42"/>
    <mergeCell ref="B42:D42"/>
    <mergeCell ref="J42:M42"/>
    <mergeCell ref="A43:A44"/>
    <mergeCell ref="B43:D43"/>
    <mergeCell ref="E43:G44"/>
    <mergeCell ref="H43:I44"/>
    <mergeCell ref="J43:M43"/>
    <mergeCell ref="N43:O44"/>
    <mergeCell ref="P43:S44"/>
    <mergeCell ref="T43:T44"/>
    <mergeCell ref="U43:V44"/>
    <mergeCell ref="W43:X44"/>
    <mergeCell ref="Y43:Z44"/>
    <mergeCell ref="AA43:AD44"/>
    <mergeCell ref="AE43:AH44"/>
    <mergeCell ref="B44:D44"/>
    <mergeCell ref="J44:M44"/>
    <mergeCell ref="A41:A42"/>
    <mergeCell ref="B41:D41"/>
    <mergeCell ref="E41:G42"/>
    <mergeCell ref="H41:I42"/>
    <mergeCell ref="J41:M41"/>
    <mergeCell ref="N41:O42"/>
    <mergeCell ref="AE45:AH46"/>
    <mergeCell ref="B46:D46"/>
    <mergeCell ref="J46:M46"/>
    <mergeCell ref="A47:A48"/>
    <mergeCell ref="B47:D47"/>
    <mergeCell ref="E47:G48"/>
    <mergeCell ref="H47:I48"/>
    <mergeCell ref="J47:M47"/>
    <mergeCell ref="N47:O48"/>
    <mergeCell ref="P47:S48"/>
    <mergeCell ref="T47:T48"/>
    <mergeCell ref="U47:V48"/>
    <mergeCell ref="W47:X48"/>
    <mergeCell ref="Y47:Z48"/>
    <mergeCell ref="AA47:AD48"/>
    <mergeCell ref="AE47:AH48"/>
    <mergeCell ref="B48:D48"/>
    <mergeCell ref="J48:M48"/>
    <mergeCell ref="A45:A46"/>
    <mergeCell ref="B45:D45"/>
    <mergeCell ref="E45:G46"/>
    <mergeCell ref="H45:I46"/>
    <mergeCell ref="J45:M45"/>
    <mergeCell ref="N45:O46"/>
    <mergeCell ref="AE49:AH50"/>
    <mergeCell ref="B50:D50"/>
    <mergeCell ref="J50:M50"/>
    <mergeCell ref="A51:A52"/>
    <mergeCell ref="B51:D51"/>
    <mergeCell ref="E51:G52"/>
    <mergeCell ref="H51:I52"/>
    <mergeCell ref="J51:M51"/>
    <mergeCell ref="N51:O52"/>
    <mergeCell ref="P51:S52"/>
    <mergeCell ref="T51:T52"/>
    <mergeCell ref="U51:V52"/>
    <mergeCell ref="W51:X52"/>
    <mergeCell ref="Y51:Z52"/>
    <mergeCell ref="AA51:AD52"/>
    <mergeCell ref="AE51:AH52"/>
    <mergeCell ref="B52:D52"/>
    <mergeCell ref="J52:M52"/>
    <mergeCell ref="A49:A50"/>
    <mergeCell ref="B49:D49"/>
    <mergeCell ref="E49:G50"/>
    <mergeCell ref="H49:I50"/>
    <mergeCell ref="J49:M49"/>
    <mergeCell ref="N49:O50"/>
    <mergeCell ref="W41:X42"/>
    <mergeCell ref="Y41:Z42"/>
    <mergeCell ref="AA41:AD42"/>
    <mergeCell ref="P41:S42"/>
    <mergeCell ref="AA53:AD53"/>
    <mergeCell ref="W49:X50"/>
    <mergeCell ref="Y49:Z50"/>
    <mergeCell ref="AA49:AD50"/>
    <mergeCell ref="P49:S50"/>
    <mergeCell ref="T49:T50"/>
    <mergeCell ref="U49:V50"/>
    <mergeCell ref="W45:X46"/>
    <mergeCell ref="Y45:Z46"/>
    <mergeCell ref="AA45:AD46"/>
    <mergeCell ref="P45:S46"/>
    <mergeCell ref="T45:T46"/>
    <mergeCell ref="U45:V46"/>
    <mergeCell ref="T41:T42"/>
    <mergeCell ref="U41:V42"/>
  </mergeCells>
  <phoneticPr fontId="2"/>
  <dataValidations count="4">
    <dataValidation type="list" allowBlank="1" showInputMessage="1" showErrorMessage="1" sqref="H9:I28 H33:I52">
      <formula1>状態区分</formula1>
    </dataValidation>
    <dataValidation allowBlank="1" showInputMessage="1" showErrorMessage="1" promptTitle="フリガナ" prompt="自動設定されています_x000a_異なる場合は上書きしてください" sqref="B9:D9 B11:D11 B13:D13 B15:D15 B17:D17 B19:D19 B21:D21 B23:D23 B25:D25 B27:D27 B33:D33 B35:D35 B37:D37 B39:D39 B41:D41 B43:D43 B45:D45 B47:D47 B49:D49 B51:D51"/>
    <dataValidation imeMode="off" allowBlank="1" showInputMessage="1" showErrorMessage="1" sqref="P9:S28 P33:S52"/>
    <dataValidation type="custom" errorStyle="warning" imeMode="off" operator="lessThan" allowBlank="1" showInputMessage="1" showErrorMessage="1" error="被保険者番号が誤りではありませんか。" sqref="E9:G28 E33:G52">
      <formula1>AO9="適正"</formula1>
    </dataValidation>
  </dataValidations>
  <pageMargins left="0.70866141732283472" right="0.70866141732283472" top="0.74803149606299213" bottom="0.74803149606299213" header="0.31496062992125984" footer="0.31496062992125984"/>
  <pageSetup paperSize="9" orientation="landscape" horizontalDpi="4294967293" r:id="rId1"/>
  <headerFooter>
    <oddFooter>&amp;C&amp;P</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リスト!$E$2:$E$5</xm:f>
          </x14:formula1>
          <xm:sqref>N9:O28 N33:O52</xm:sqref>
        </x14:dataValidation>
        <x14:dataValidation type="list" allowBlank="1" showInputMessage="1" showErrorMessage="1">
          <x14:formula1>
            <xm:f>リスト!$F$2:$F$4</xm:f>
          </x14:formula1>
          <xm:sqref>T9:T28 T33:T52</xm:sqref>
        </x14:dataValidation>
        <x14:dataValidation type="list" allowBlank="1" showInputMessage="1" showErrorMessage="1">
          <x14:formula1>
            <xm:f>リスト!$H$2:$H$13</xm:f>
          </x14:formula1>
          <xm:sqref>AE9:AH28 AE33:AH52</xm:sqref>
        </x14:dataValidation>
        <x14:dataValidation type="list" allowBlank="1" showInputMessage="1" showErrorMessage="1">
          <x14:formula1>
            <xm:f>リスト!$A$2:$A$12</xm:f>
          </x14:formula1>
          <xm:sqref>D3</xm:sqref>
        </x14:dataValidation>
        <x14:dataValidation type="list" allowBlank="1" showInputMessage="1" showErrorMessage="1">
          <x14:formula1>
            <xm:f>リスト!$B$2:$B$14</xm:f>
          </x14:formula1>
          <xm:sqref>F3</xm:sqref>
        </x14:dataValidation>
        <x14:dataValidation type="list" allowBlank="1" showInputMessage="1" showErrorMessage="1">
          <x14:formula1>
            <xm:f>リスト!$G$2:$G$5</xm:f>
          </x14:formula1>
          <xm:sqref>Y9:Z28 Y33:Z52</xm:sqref>
        </x14:dataValidation>
        <x14:dataValidation type="list" allowBlank="1" showInputMessage="1" showErrorMessage="1">
          <x14:formula1>
            <xm:f>リスト!$G$2:$G$3</xm:f>
          </x14:formula1>
          <xm:sqref>U9:V28 U33:V52</xm:sqref>
        </x14:dataValidation>
        <x14:dataValidation type="list" allowBlank="1" showInputMessage="1" showErrorMessage="1">
          <x14:formula1>
            <xm:f>リスト!$G$2:$G$4</xm:f>
          </x14:formula1>
          <xm:sqref>W9:X28 W33:X52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53"/>
  <sheetViews>
    <sheetView topLeftCell="A19" zoomScale="87" zoomScaleNormal="87" workbookViewId="0">
      <selection activeCell="W47" sqref="W47:X48"/>
    </sheetView>
  </sheetViews>
  <sheetFormatPr defaultRowHeight="13.5" x14ac:dyDescent="0.15"/>
  <cols>
    <col min="1" max="1" width="3.625" customWidth="1"/>
    <col min="2" max="2" width="4.875" customWidth="1"/>
    <col min="3" max="3" width="4.375" customWidth="1"/>
    <col min="4" max="4" width="4.25" customWidth="1"/>
    <col min="5" max="7" width="3.375" customWidth="1"/>
    <col min="8" max="9" width="5.25" customWidth="1"/>
    <col min="10" max="20" width="4.375" customWidth="1"/>
    <col min="21" max="30" width="2.375" customWidth="1"/>
    <col min="31" max="34" width="5" customWidth="1"/>
    <col min="35" max="35" width="4.625" customWidth="1"/>
    <col min="36" max="38" width="6.5" customWidth="1"/>
    <col min="39" max="53" width="4.625" customWidth="1"/>
  </cols>
  <sheetData>
    <row r="1" spans="1:63" x14ac:dyDescent="0.15">
      <c r="A1" t="s">
        <v>0</v>
      </c>
    </row>
    <row r="3" spans="1:63" ht="18" customHeight="1" x14ac:dyDescent="0.15">
      <c r="C3" s="4" t="s">
        <v>1</v>
      </c>
      <c r="D3" s="62"/>
      <c r="E3" s="1" t="s">
        <v>2</v>
      </c>
      <c r="F3" s="62"/>
      <c r="G3" s="1" t="s">
        <v>194</v>
      </c>
      <c r="H3" s="1"/>
      <c r="I3" s="1"/>
      <c r="J3" s="1"/>
      <c r="K3" s="1"/>
      <c r="L3" s="1"/>
      <c r="M3" s="1"/>
      <c r="N3" s="1"/>
      <c r="O3" s="1"/>
      <c r="P3" s="1"/>
    </row>
    <row r="4" spans="1:63" x14ac:dyDescent="0.15">
      <c r="AZ4" s="64"/>
      <c r="BA4" s="64"/>
      <c r="BB4" s="64" t="s">
        <v>171</v>
      </c>
      <c r="BC4" s="64"/>
      <c r="BD4" s="64"/>
      <c r="BE4" s="64"/>
      <c r="BF4" s="64"/>
      <c r="BG4" s="64"/>
      <c r="BH4" s="64"/>
    </row>
    <row r="5" spans="1:63" x14ac:dyDescent="0.15">
      <c r="A5" t="s">
        <v>3</v>
      </c>
      <c r="C5" s="115"/>
      <c r="D5" s="115"/>
      <c r="E5" s="115"/>
      <c r="F5" s="115"/>
      <c r="G5" s="115"/>
      <c r="H5" s="115"/>
      <c r="I5" s="115"/>
      <c r="AZ5" s="64">
        <v>2</v>
      </c>
      <c r="BA5" s="64">
        <v>1</v>
      </c>
      <c r="BB5" s="64">
        <v>2</v>
      </c>
      <c r="BC5" s="64">
        <v>1</v>
      </c>
      <c r="BD5" s="64">
        <v>2</v>
      </c>
      <c r="BE5" s="64">
        <v>1</v>
      </c>
      <c r="BF5" s="64">
        <v>2</v>
      </c>
      <c r="BG5" s="64">
        <v>1</v>
      </c>
      <c r="BH5" s="64">
        <v>2</v>
      </c>
    </row>
    <row r="7" spans="1:63" s="8" customFormat="1" ht="18" customHeight="1" x14ac:dyDescent="0.15">
      <c r="A7" s="86" t="s">
        <v>5</v>
      </c>
      <c r="B7" s="5" t="s">
        <v>15</v>
      </c>
      <c r="C7" s="6"/>
      <c r="D7" s="7"/>
      <c r="E7" s="116" t="s">
        <v>35</v>
      </c>
      <c r="F7" s="86"/>
      <c r="G7" s="86"/>
      <c r="H7" s="86" t="s">
        <v>7</v>
      </c>
      <c r="I7" s="86"/>
      <c r="J7" s="86" t="s">
        <v>8</v>
      </c>
      <c r="K7" s="86"/>
      <c r="L7" s="86"/>
      <c r="M7" s="86"/>
      <c r="N7" s="86" t="s">
        <v>10</v>
      </c>
      <c r="O7" s="86"/>
      <c r="P7" s="86" t="s">
        <v>11</v>
      </c>
      <c r="Q7" s="86"/>
      <c r="R7" s="86"/>
      <c r="S7" s="86"/>
      <c r="T7" s="86" t="s">
        <v>12</v>
      </c>
      <c r="U7" s="109" t="s">
        <v>14</v>
      </c>
      <c r="V7" s="110"/>
      <c r="W7" s="110"/>
      <c r="X7" s="110"/>
      <c r="Y7" s="110"/>
      <c r="Z7" s="111"/>
      <c r="AA7" s="86" t="s">
        <v>27</v>
      </c>
      <c r="AB7" s="86"/>
      <c r="AC7" s="86"/>
      <c r="AD7" s="86"/>
      <c r="AE7" s="116" t="s">
        <v>64</v>
      </c>
      <c r="AF7" s="86"/>
      <c r="AG7" s="86"/>
      <c r="AH7" s="86"/>
      <c r="AO7"/>
      <c r="AP7" s="65"/>
      <c r="AQ7" s="65"/>
      <c r="AR7" s="65" t="s">
        <v>172</v>
      </c>
      <c r="AS7" s="65"/>
      <c r="AT7" s="65"/>
      <c r="AU7" s="65"/>
      <c r="AV7" s="65"/>
      <c r="AW7" s="65"/>
      <c r="AX7" s="65"/>
      <c r="AY7" s="65"/>
      <c r="AZ7" s="64"/>
      <c r="BA7" s="64"/>
      <c r="BB7" s="64" t="s">
        <v>173</v>
      </c>
      <c r="BC7" s="64"/>
      <c r="BD7" s="64"/>
      <c r="BE7" s="64"/>
      <c r="BF7" s="64"/>
      <c r="BG7" s="64"/>
      <c r="BH7" s="64"/>
      <c r="BI7" s="64" t="s">
        <v>63</v>
      </c>
      <c r="BJ7" s="65" t="s">
        <v>174</v>
      </c>
      <c r="BK7" s="66" t="s">
        <v>175</v>
      </c>
    </row>
    <row r="8" spans="1:63" s="8" customFormat="1" ht="18" customHeight="1" x14ac:dyDescent="0.15">
      <c r="A8" s="86"/>
      <c r="B8" s="9" t="s">
        <v>6</v>
      </c>
      <c r="C8" s="10"/>
      <c r="D8" s="11"/>
      <c r="E8" s="117"/>
      <c r="F8" s="117"/>
      <c r="G8" s="117"/>
      <c r="H8" s="117"/>
      <c r="I8" s="117"/>
      <c r="J8" s="117"/>
      <c r="K8" s="117"/>
      <c r="L8" s="117"/>
      <c r="M8" s="117"/>
      <c r="N8" s="117"/>
      <c r="O8" s="117"/>
      <c r="P8" s="117"/>
      <c r="Q8" s="117"/>
      <c r="R8" s="117"/>
      <c r="S8" s="117"/>
      <c r="T8" s="117"/>
      <c r="U8" s="112" t="s">
        <v>150</v>
      </c>
      <c r="V8" s="113"/>
      <c r="W8" s="113" t="s">
        <v>151</v>
      </c>
      <c r="X8" s="113"/>
      <c r="Y8" s="113" t="s">
        <v>145</v>
      </c>
      <c r="Z8" s="114"/>
      <c r="AA8" s="117"/>
      <c r="AB8" s="117"/>
      <c r="AC8" s="117"/>
      <c r="AD8" s="117"/>
      <c r="AE8" s="117"/>
      <c r="AF8" s="117"/>
      <c r="AG8" s="117"/>
      <c r="AH8" s="117"/>
      <c r="AO8" t="s">
        <v>176</v>
      </c>
      <c r="AP8" s="65">
        <v>1</v>
      </c>
      <c r="AQ8" s="65">
        <v>2</v>
      </c>
      <c r="AR8" s="65">
        <v>3</v>
      </c>
      <c r="AS8" s="65">
        <v>4</v>
      </c>
      <c r="AT8" s="65">
        <v>5</v>
      </c>
      <c r="AU8" s="65">
        <v>6</v>
      </c>
      <c r="AV8" s="65">
        <v>7</v>
      </c>
      <c r="AW8" s="65">
        <v>8</v>
      </c>
      <c r="AX8" s="65">
        <v>9</v>
      </c>
      <c r="AY8" s="65">
        <v>10</v>
      </c>
      <c r="AZ8" s="64"/>
      <c r="BA8" s="64"/>
      <c r="BB8" s="64"/>
      <c r="BC8" s="64"/>
      <c r="BD8" s="64"/>
      <c r="BE8" s="64"/>
      <c r="BF8" s="64"/>
      <c r="BG8" s="64"/>
      <c r="BH8" s="64"/>
      <c r="BI8" s="64"/>
      <c r="BJ8" s="65"/>
      <c r="BK8" s="67" t="s">
        <v>177</v>
      </c>
    </row>
    <row r="9" spans="1:63" s="8" customFormat="1" ht="18" customHeight="1" x14ac:dyDescent="0.15">
      <c r="A9" s="86">
        <v>1</v>
      </c>
      <c r="B9" s="87" t="str">
        <f t="shared" ref="B9" si="0">PHONETIC(B10)</f>
        <v/>
      </c>
      <c r="C9" s="88"/>
      <c r="D9" s="89"/>
      <c r="E9" s="90"/>
      <c r="F9" s="90"/>
      <c r="G9" s="91"/>
      <c r="H9" s="107"/>
      <c r="I9" s="107"/>
      <c r="J9" s="85"/>
      <c r="K9" s="74"/>
      <c r="L9" s="74"/>
      <c r="M9" s="75"/>
      <c r="N9" s="108"/>
      <c r="O9" s="108"/>
      <c r="P9" s="85"/>
      <c r="Q9" s="74"/>
      <c r="R9" s="74"/>
      <c r="S9" s="75"/>
      <c r="T9" s="108"/>
      <c r="U9" s="102"/>
      <c r="V9" s="102"/>
      <c r="W9" s="103"/>
      <c r="X9" s="103"/>
      <c r="Y9" s="103"/>
      <c r="Z9" s="104"/>
      <c r="AA9" s="101">
        <f>SUM(AJ9:AL9)</f>
        <v>0</v>
      </c>
      <c r="AB9" s="101"/>
      <c r="AC9" s="101"/>
      <c r="AD9" s="101"/>
      <c r="AE9" s="105"/>
      <c r="AF9" s="102"/>
      <c r="AG9" s="102"/>
      <c r="AH9" s="106"/>
      <c r="AJ9" s="63" t="str">
        <f>IF(U9=" ", ,IF(U9="基本単価",4100,""))</f>
        <v/>
      </c>
      <c r="AK9" s="63" t="str">
        <f>IF(W9=" ", ,IF(W9="初回加算",3000,""))</f>
        <v/>
      </c>
      <c r="AL9" s="63" t="str">
        <f>IF(Y9=" ", ,IF(Y9="連携加算",3000,""))</f>
        <v/>
      </c>
      <c r="AO9" s="12" t="str">
        <f>IF(E9="","",IF(AY9=BK9,"適正","エラー"))</f>
        <v/>
      </c>
      <c r="AP9" s="69" t="e">
        <f>IF(MID($E9,AP$8,1)="h",4,MID($E9,AP$8,1)*1)</f>
        <v>#VALUE!</v>
      </c>
      <c r="AQ9" s="69" t="e">
        <f>MID($E9,AQ$8,1)*1</f>
        <v>#VALUE!</v>
      </c>
      <c r="AR9" s="69" t="e">
        <f>MID($E9,AR$8,1)*1</f>
        <v>#VALUE!</v>
      </c>
      <c r="AS9" s="69" t="e">
        <f t="shared" ref="AS9:AY23" si="1">MID($E9,AS$8,1)*1</f>
        <v>#VALUE!</v>
      </c>
      <c r="AT9" s="69" t="e">
        <f t="shared" si="1"/>
        <v>#VALUE!</v>
      </c>
      <c r="AU9" s="69" t="e">
        <f t="shared" si="1"/>
        <v>#VALUE!</v>
      </c>
      <c r="AV9" s="69" t="e">
        <f t="shared" si="1"/>
        <v>#VALUE!</v>
      </c>
      <c r="AW9" s="69" t="e">
        <f t="shared" si="1"/>
        <v>#VALUE!</v>
      </c>
      <c r="AX9" s="69" t="e">
        <f t="shared" si="1"/>
        <v>#VALUE!</v>
      </c>
      <c r="AY9" s="69" t="e">
        <f t="shared" si="1"/>
        <v>#VALUE!</v>
      </c>
      <c r="AZ9" t="e">
        <f>AZ$5*AP9</f>
        <v>#VALUE!</v>
      </c>
      <c r="BA9" t="e">
        <f t="shared" ref="BA9:BH9" si="2">BA$5*AQ9</f>
        <v>#VALUE!</v>
      </c>
      <c r="BB9" t="e">
        <f t="shared" si="2"/>
        <v>#VALUE!</v>
      </c>
      <c r="BC9" t="e">
        <f t="shared" si="2"/>
        <v>#VALUE!</v>
      </c>
      <c r="BD9" t="e">
        <f t="shared" si="2"/>
        <v>#VALUE!</v>
      </c>
      <c r="BE9" t="e">
        <f t="shared" si="2"/>
        <v>#VALUE!</v>
      </c>
      <c r="BF9" t="e">
        <f t="shared" si="2"/>
        <v>#VALUE!</v>
      </c>
      <c r="BG9" t="e">
        <f t="shared" si="2"/>
        <v>#VALUE!</v>
      </c>
      <c r="BH9" t="e">
        <f t="shared" si="2"/>
        <v>#VALUE!</v>
      </c>
      <c r="BI9" s="70" t="e">
        <f>SUM(AZ9:BH9)</f>
        <v>#VALUE!</v>
      </c>
      <c r="BJ9" t="e">
        <f>ROUNDDOWN(BI9/11,0)</f>
        <v>#VALUE!</v>
      </c>
      <c r="BK9" t="e">
        <f>IF(BJ9=0,BJ9,BI9-BJ9*11)</f>
        <v>#VALUE!</v>
      </c>
    </row>
    <row r="10" spans="1:63" s="8" customFormat="1" ht="18" customHeight="1" x14ac:dyDescent="0.15">
      <c r="A10" s="86"/>
      <c r="B10" s="82"/>
      <c r="C10" s="83"/>
      <c r="D10" s="84"/>
      <c r="E10" s="90"/>
      <c r="F10" s="90"/>
      <c r="G10" s="91"/>
      <c r="H10" s="92"/>
      <c r="I10" s="92"/>
      <c r="J10" s="85"/>
      <c r="K10" s="74"/>
      <c r="L10" s="74"/>
      <c r="M10" s="75"/>
      <c r="N10" s="78"/>
      <c r="O10" s="78"/>
      <c r="P10" s="85"/>
      <c r="Q10" s="74"/>
      <c r="R10" s="74"/>
      <c r="S10" s="75"/>
      <c r="T10" s="78"/>
      <c r="U10" s="79"/>
      <c r="V10" s="79"/>
      <c r="W10" s="71"/>
      <c r="X10" s="71"/>
      <c r="Y10" s="71"/>
      <c r="Z10" s="72"/>
      <c r="AA10" s="73"/>
      <c r="AB10" s="73"/>
      <c r="AC10" s="73"/>
      <c r="AD10" s="73"/>
      <c r="AE10" s="80"/>
      <c r="AF10" s="79"/>
      <c r="AG10" s="79"/>
      <c r="AH10" s="81"/>
      <c r="AJ10" s="63"/>
      <c r="AK10" s="63"/>
      <c r="AL10" s="63"/>
    </row>
    <row r="11" spans="1:63" s="8" customFormat="1" ht="18" customHeight="1" x14ac:dyDescent="0.15">
      <c r="A11" s="86">
        <v>2</v>
      </c>
      <c r="B11" s="87" t="str">
        <f t="shared" ref="B11" si="3">PHONETIC(B12)</f>
        <v/>
      </c>
      <c r="C11" s="88"/>
      <c r="D11" s="89"/>
      <c r="E11" s="90"/>
      <c r="F11" s="90"/>
      <c r="G11" s="91"/>
      <c r="H11" s="92"/>
      <c r="I11" s="92"/>
      <c r="J11" s="85"/>
      <c r="K11" s="74"/>
      <c r="L11" s="74"/>
      <c r="M11" s="75"/>
      <c r="N11" s="78"/>
      <c r="O11" s="78"/>
      <c r="P11" s="85"/>
      <c r="Q11" s="74"/>
      <c r="R11" s="74"/>
      <c r="S11" s="75"/>
      <c r="T11" s="78"/>
      <c r="U11" s="102"/>
      <c r="V11" s="102"/>
      <c r="W11" s="103"/>
      <c r="X11" s="103"/>
      <c r="Y11" s="103"/>
      <c r="Z11" s="104"/>
      <c r="AA11" s="73">
        <f t="shared" ref="AA11" si="4">SUM(AJ11:AL11)</f>
        <v>0</v>
      </c>
      <c r="AB11" s="73"/>
      <c r="AC11" s="73"/>
      <c r="AD11" s="73"/>
      <c r="AE11" s="80"/>
      <c r="AF11" s="79"/>
      <c r="AG11" s="79"/>
      <c r="AH11" s="81"/>
      <c r="AJ11" s="63" t="str">
        <f t="shared" ref="AJ11" si="5">IF(U11=" ", ,IF(U11="基本単価",4100,""))</f>
        <v/>
      </c>
      <c r="AK11" s="63" t="str">
        <f t="shared" ref="AK11" si="6">IF(W11=" ", ,IF(W11="初回加算",3000,""))</f>
        <v/>
      </c>
      <c r="AL11" s="63" t="str">
        <f t="shared" ref="AL11" si="7">IF(Y11=" ", ,IF(Y11="連携加算",3000,""))</f>
        <v/>
      </c>
      <c r="AO11" s="12" t="str">
        <f>IF(E11="","",IF(AY11=BK11,"適正","エラー"))</f>
        <v/>
      </c>
      <c r="AP11" s="69" t="e">
        <f>IF(MID($E11,AP$8,1)="h",4,MID($E11,AP$8,1)*1)</f>
        <v>#VALUE!</v>
      </c>
      <c r="AQ11" s="69" t="e">
        <f>MID($E11,AQ$8,1)*1</f>
        <v>#VALUE!</v>
      </c>
      <c r="AR11" s="69" t="e">
        <f>MID($E11,AR$8,1)*1</f>
        <v>#VALUE!</v>
      </c>
      <c r="AS11" s="69" t="e">
        <f t="shared" si="1"/>
        <v>#VALUE!</v>
      </c>
      <c r="AT11" s="69" t="e">
        <f t="shared" si="1"/>
        <v>#VALUE!</v>
      </c>
      <c r="AU11" s="69" t="e">
        <f t="shared" si="1"/>
        <v>#VALUE!</v>
      </c>
      <c r="AV11" s="69" t="e">
        <f t="shared" si="1"/>
        <v>#VALUE!</v>
      </c>
      <c r="AW11" s="69" t="e">
        <f t="shared" si="1"/>
        <v>#VALUE!</v>
      </c>
      <c r="AX11" s="69" t="e">
        <f t="shared" si="1"/>
        <v>#VALUE!</v>
      </c>
      <c r="AY11" s="69" t="e">
        <f t="shared" si="1"/>
        <v>#VALUE!</v>
      </c>
      <c r="AZ11" t="e">
        <f>AZ$5*AP11</f>
        <v>#VALUE!</v>
      </c>
      <c r="BA11" t="e">
        <f t="shared" ref="BA11" si="8">BA$5*AQ11</f>
        <v>#VALUE!</v>
      </c>
      <c r="BB11" t="e">
        <f t="shared" ref="BB11" si="9">BB$5*AR11</f>
        <v>#VALUE!</v>
      </c>
      <c r="BC11" t="e">
        <f t="shared" ref="BC11" si="10">BC$5*AS11</f>
        <v>#VALUE!</v>
      </c>
      <c r="BD11" t="e">
        <f t="shared" ref="BD11" si="11">BD$5*AT11</f>
        <v>#VALUE!</v>
      </c>
      <c r="BE11" t="e">
        <f t="shared" ref="BE11" si="12">BE$5*AU11</f>
        <v>#VALUE!</v>
      </c>
      <c r="BF11" t="e">
        <f t="shared" ref="BF11" si="13">BF$5*AV11</f>
        <v>#VALUE!</v>
      </c>
      <c r="BG11" t="e">
        <f t="shared" ref="BG11" si="14">BG$5*AW11</f>
        <v>#VALUE!</v>
      </c>
      <c r="BH11" t="e">
        <f t="shared" ref="BH11" si="15">BH$5*AX11</f>
        <v>#VALUE!</v>
      </c>
      <c r="BI11" s="70" t="e">
        <f>SUM(AZ11:BH11)</f>
        <v>#VALUE!</v>
      </c>
      <c r="BJ11" t="e">
        <f>ROUNDDOWN(BI11/11,0)</f>
        <v>#VALUE!</v>
      </c>
      <c r="BK11" t="e">
        <f>IF(BJ11=0,BJ11,BI11-BJ11*11)</f>
        <v>#VALUE!</v>
      </c>
    </row>
    <row r="12" spans="1:63" s="8" customFormat="1" ht="18" customHeight="1" x14ac:dyDescent="0.15">
      <c r="A12" s="86"/>
      <c r="B12" s="82"/>
      <c r="C12" s="83"/>
      <c r="D12" s="84"/>
      <c r="E12" s="90"/>
      <c r="F12" s="90"/>
      <c r="G12" s="91"/>
      <c r="H12" s="92"/>
      <c r="I12" s="92"/>
      <c r="J12" s="85"/>
      <c r="K12" s="74"/>
      <c r="L12" s="74"/>
      <c r="M12" s="75"/>
      <c r="N12" s="78"/>
      <c r="O12" s="78"/>
      <c r="P12" s="85"/>
      <c r="Q12" s="74"/>
      <c r="R12" s="74"/>
      <c r="S12" s="75"/>
      <c r="T12" s="78"/>
      <c r="U12" s="79"/>
      <c r="V12" s="79"/>
      <c r="W12" s="71"/>
      <c r="X12" s="71"/>
      <c r="Y12" s="71"/>
      <c r="Z12" s="72"/>
      <c r="AA12" s="73"/>
      <c r="AB12" s="73"/>
      <c r="AC12" s="73"/>
      <c r="AD12" s="73"/>
      <c r="AE12" s="80"/>
      <c r="AF12" s="79"/>
      <c r="AG12" s="79"/>
      <c r="AH12" s="81"/>
      <c r="AJ12" s="63"/>
      <c r="AK12" s="63"/>
      <c r="AL12" s="63"/>
    </row>
    <row r="13" spans="1:63" s="8" customFormat="1" ht="18" customHeight="1" x14ac:dyDescent="0.15">
      <c r="A13" s="86">
        <v>3</v>
      </c>
      <c r="B13" s="87" t="str">
        <f t="shared" ref="B13" si="16">PHONETIC(B14)</f>
        <v/>
      </c>
      <c r="C13" s="88"/>
      <c r="D13" s="89"/>
      <c r="E13" s="90"/>
      <c r="F13" s="90"/>
      <c r="G13" s="91"/>
      <c r="H13" s="92"/>
      <c r="I13" s="92"/>
      <c r="J13" s="85"/>
      <c r="K13" s="74"/>
      <c r="L13" s="74"/>
      <c r="M13" s="75"/>
      <c r="N13" s="78"/>
      <c r="O13" s="78"/>
      <c r="P13" s="85"/>
      <c r="Q13" s="74"/>
      <c r="R13" s="74"/>
      <c r="S13" s="75"/>
      <c r="T13" s="78"/>
      <c r="U13" s="102"/>
      <c r="V13" s="102"/>
      <c r="W13" s="103"/>
      <c r="X13" s="103"/>
      <c r="Y13" s="103"/>
      <c r="Z13" s="104"/>
      <c r="AA13" s="73">
        <f t="shared" ref="AA13" si="17">SUM(AJ13:AL13)</f>
        <v>0</v>
      </c>
      <c r="AB13" s="73"/>
      <c r="AC13" s="73"/>
      <c r="AD13" s="73"/>
      <c r="AE13" s="80"/>
      <c r="AF13" s="79"/>
      <c r="AG13" s="79"/>
      <c r="AH13" s="81"/>
      <c r="AJ13" s="63" t="str">
        <f t="shared" ref="AJ13" si="18">IF(U13=" ", ,IF(U13="基本単価",4100,""))</f>
        <v/>
      </c>
      <c r="AK13" s="63" t="str">
        <f t="shared" ref="AK13" si="19">IF(W13=" ", ,IF(W13="初回加算",3000,""))</f>
        <v/>
      </c>
      <c r="AL13" s="63" t="str">
        <f t="shared" ref="AL13" si="20">IF(Y13=" ", ,IF(Y13="連携加算",3000,""))</f>
        <v/>
      </c>
      <c r="AO13" s="12" t="str">
        <f>IF(E13="","",IF(AY13=BK13,"適正","エラー"))</f>
        <v/>
      </c>
      <c r="AP13" s="69" t="e">
        <f>IF(MID($E13,AP$8,1)="h",4,MID($E13,AP$8,1)*1)</f>
        <v>#VALUE!</v>
      </c>
      <c r="AQ13" s="69" t="e">
        <f>MID($E13,AQ$8,1)*1</f>
        <v>#VALUE!</v>
      </c>
      <c r="AR13" s="69" t="e">
        <f>MID($E13,AR$8,1)*1</f>
        <v>#VALUE!</v>
      </c>
      <c r="AS13" s="69" t="e">
        <f t="shared" si="1"/>
        <v>#VALUE!</v>
      </c>
      <c r="AT13" s="69" t="e">
        <f t="shared" si="1"/>
        <v>#VALUE!</v>
      </c>
      <c r="AU13" s="69" t="e">
        <f t="shared" si="1"/>
        <v>#VALUE!</v>
      </c>
      <c r="AV13" s="69" t="e">
        <f t="shared" si="1"/>
        <v>#VALUE!</v>
      </c>
      <c r="AW13" s="69" t="e">
        <f t="shared" si="1"/>
        <v>#VALUE!</v>
      </c>
      <c r="AX13" s="69" t="e">
        <f t="shared" si="1"/>
        <v>#VALUE!</v>
      </c>
      <c r="AY13" s="69" t="e">
        <f t="shared" si="1"/>
        <v>#VALUE!</v>
      </c>
      <c r="AZ13" t="e">
        <f>AZ$5*AP13</f>
        <v>#VALUE!</v>
      </c>
      <c r="BA13" t="e">
        <f t="shared" ref="BA13:BH13" si="21">BA$5*AQ13</f>
        <v>#VALUE!</v>
      </c>
      <c r="BB13" t="e">
        <f t="shared" si="21"/>
        <v>#VALUE!</v>
      </c>
      <c r="BC13" t="e">
        <f t="shared" si="21"/>
        <v>#VALUE!</v>
      </c>
      <c r="BD13" t="e">
        <f t="shared" si="21"/>
        <v>#VALUE!</v>
      </c>
      <c r="BE13" t="e">
        <f t="shared" si="21"/>
        <v>#VALUE!</v>
      </c>
      <c r="BF13" t="e">
        <f t="shared" si="21"/>
        <v>#VALUE!</v>
      </c>
      <c r="BG13" t="e">
        <f t="shared" si="21"/>
        <v>#VALUE!</v>
      </c>
      <c r="BH13" t="e">
        <f t="shared" si="21"/>
        <v>#VALUE!</v>
      </c>
      <c r="BI13" s="70" t="e">
        <f>SUM(AZ13:BH13)</f>
        <v>#VALUE!</v>
      </c>
      <c r="BJ13" t="e">
        <f>ROUNDDOWN(BI13/11,0)</f>
        <v>#VALUE!</v>
      </c>
      <c r="BK13" t="e">
        <f t="shared" ref="BK13" si="22">IF(BJ13=0,BJ13,BI13-BJ13*11)</f>
        <v>#VALUE!</v>
      </c>
    </row>
    <row r="14" spans="1:63" s="8" customFormat="1" ht="18" customHeight="1" x14ac:dyDescent="0.15">
      <c r="A14" s="86"/>
      <c r="B14" s="82"/>
      <c r="C14" s="83"/>
      <c r="D14" s="84"/>
      <c r="E14" s="90"/>
      <c r="F14" s="90"/>
      <c r="G14" s="91"/>
      <c r="H14" s="92"/>
      <c r="I14" s="92"/>
      <c r="J14" s="85"/>
      <c r="K14" s="74"/>
      <c r="L14" s="74"/>
      <c r="M14" s="75"/>
      <c r="N14" s="78"/>
      <c r="O14" s="78"/>
      <c r="P14" s="85"/>
      <c r="Q14" s="74"/>
      <c r="R14" s="74"/>
      <c r="S14" s="75"/>
      <c r="T14" s="78"/>
      <c r="U14" s="79"/>
      <c r="V14" s="79"/>
      <c r="W14" s="71"/>
      <c r="X14" s="71"/>
      <c r="Y14" s="71"/>
      <c r="Z14" s="72"/>
      <c r="AA14" s="73"/>
      <c r="AB14" s="73"/>
      <c r="AC14" s="73"/>
      <c r="AD14" s="73"/>
      <c r="AE14" s="80"/>
      <c r="AF14" s="79"/>
      <c r="AG14" s="79"/>
      <c r="AH14" s="81"/>
      <c r="AJ14" s="63"/>
      <c r="AK14" s="63"/>
      <c r="AL14" s="63"/>
    </row>
    <row r="15" spans="1:63" s="8" customFormat="1" ht="18" customHeight="1" x14ac:dyDescent="0.15">
      <c r="A15" s="86">
        <v>4</v>
      </c>
      <c r="B15" s="87" t="str">
        <f t="shared" ref="B15" si="23">PHONETIC(B16)</f>
        <v/>
      </c>
      <c r="C15" s="88"/>
      <c r="D15" s="89"/>
      <c r="E15" s="90"/>
      <c r="F15" s="90"/>
      <c r="G15" s="91"/>
      <c r="H15" s="92"/>
      <c r="I15" s="92"/>
      <c r="J15" s="85"/>
      <c r="K15" s="74"/>
      <c r="L15" s="74"/>
      <c r="M15" s="75"/>
      <c r="N15" s="78"/>
      <c r="O15" s="78"/>
      <c r="P15" s="85"/>
      <c r="Q15" s="74"/>
      <c r="R15" s="74"/>
      <c r="S15" s="75"/>
      <c r="T15" s="78"/>
      <c r="U15" s="102"/>
      <c r="V15" s="102"/>
      <c r="W15" s="103"/>
      <c r="X15" s="103"/>
      <c r="Y15" s="103"/>
      <c r="Z15" s="104"/>
      <c r="AA15" s="73">
        <f t="shared" ref="AA15" si="24">SUM(AJ15:AL15)</f>
        <v>0</v>
      </c>
      <c r="AB15" s="73"/>
      <c r="AC15" s="73"/>
      <c r="AD15" s="73"/>
      <c r="AE15" s="80"/>
      <c r="AF15" s="79"/>
      <c r="AG15" s="79"/>
      <c r="AH15" s="81"/>
      <c r="AJ15" s="63" t="str">
        <f t="shared" ref="AJ15" si="25">IF(U15=" ", ,IF(U15="基本単価",4100,""))</f>
        <v/>
      </c>
      <c r="AK15" s="63" t="str">
        <f t="shared" ref="AK15" si="26">IF(W15=" ", ,IF(W15="初回加算",3000,""))</f>
        <v/>
      </c>
      <c r="AL15" s="63" t="str">
        <f t="shared" ref="AL15" si="27">IF(Y15=" ", ,IF(Y15="連携加算",3000,""))</f>
        <v/>
      </c>
      <c r="AO15" s="12" t="str">
        <f>IF(E15="","",IF(AY15=BK15,"適正","エラー"))</f>
        <v/>
      </c>
      <c r="AP15" s="69" t="e">
        <f>IF(MID($E15,AP$8,1)="h",4,MID($E15,AP$8,1)*1)</f>
        <v>#VALUE!</v>
      </c>
      <c r="AQ15" s="69" t="e">
        <f>MID($E15,AQ$8,1)*1</f>
        <v>#VALUE!</v>
      </c>
      <c r="AR15" s="69" t="e">
        <f>MID($E15,AR$8,1)*1</f>
        <v>#VALUE!</v>
      </c>
      <c r="AS15" s="69" t="e">
        <f t="shared" si="1"/>
        <v>#VALUE!</v>
      </c>
      <c r="AT15" s="69" t="e">
        <f t="shared" si="1"/>
        <v>#VALUE!</v>
      </c>
      <c r="AU15" s="69" t="e">
        <f t="shared" si="1"/>
        <v>#VALUE!</v>
      </c>
      <c r="AV15" s="69" t="e">
        <f t="shared" si="1"/>
        <v>#VALUE!</v>
      </c>
      <c r="AW15" s="69" t="e">
        <f t="shared" si="1"/>
        <v>#VALUE!</v>
      </c>
      <c r="AX15" s="69" t="e">
        <f t="shared" si="1"/>
        <v>#VALUE!</v>
      </c>
      <c r="AY15" s="69" t="e">
        <f t="shared" si="1"/>
        <v>#VALUE!</v>
      </c>
      <c r="AZ15" t="e">
        <f>AZ$5*AP15</f>
        <v>#VALUE!</v>
      </c>
      <c r="BA15" t="e">
        <f t="shared" ref="BA15:BH15" si="28">BA$5*AQ15</f>
        <v>#VALUE!</v>
      </c>
      <c r="BB15" t="e">
        <f t="shared" si="28"/>
        <v>#VALUE!</v>
      </c>
      <c r="BC15" t="e">
        <f t="shared" si="28"/>
        <v>#VALUE!</v>
      </c>
      <c r="BD15" t="e">
        <f t="shared" si="28"/>
        <v>#VALUE!</v>
      </c>
      <c r="BE15" t="e">
        <f t="shared" si="28"/>
        <v>#VALUE!</v>
      </c>
      <c r="BF15" t="e">
        <f t="shared" si="28"/>
        <v>#VALUE!</v>
      </c>
      <c r="BG15" t="e">
        <f t="shared" si="28"/>
        <v>#VALUE!</v>
      </c>
      <c r="BH15" t="e">
        <f t="shared" si="28"/>
        <v>#VALUE!</v>
      </c>
      <c r="BI15" s="70" t="e">
        <f>SUM(AZ15:BH15)</f>
        <v>#VALUE!</v>
      </c>
      <c r="BJ15" t="e">
        <f>ROUNDDOWN(BI15/11,0)</f>
        <v>#VALUE!</v>
      </c>
      <c r="BK15" t="e">
        <f t="shared" ref="BK15" si="29">IF(BJ15=0,BJ15,BI15-BJ15*11)</f>
        <v>#VALUE!</v>
      </c>
    </row>
    <row r="16" spans="1:63" s="8" customFormat="1" ht="18" customHeight="1" x14ac:dyDescent="0.15">
      <c r="A16" s="86"/>
      <c r="B16" s="82"/>
      <c r="C16" s="83"/>
      <c r="D16" s="84"/>
      <c r="E16" s="90"/>
      <c r="F16" s="90"/>
      <c r="G16" s="91"/>
      <c r="H16" s="92"/>
      <c r="I16" s="92"/>
      <c r="J16" s="85"/>
      <c r="K16" s="74"/>
      <c r="L16" s="74"/>
      <c r="M16" s="75"/>
      <c r="N16" s="78"/>
      <c r="O16" s="78"/>
      <c r="P16" s="85"/>
      <c r="Q16" s="74"/>
      <c r="R16" s="74"/>
      <c r="S16" s="75"/>
      <c r="T16" s="78"/>
      <c r="U16" s="79"/>
      <c r="V16" s="79"/>
      <c r="W16" s="71"/>
      <c r="X16" s="71"/>
      <c r="Y16" s="71"/>
      <c r="Z16" s="72"/>
      <c r="AA16" s="73"/>
      <c r="AB16" s="73"/>
      <c r="AC16" s="73"/>
      <c r="AD16" s="73"/>
      <c r="AE16" s="80"/>
      <c r="AF16" s="79"/>
      <c r="AG16" s="79"/>
      <c r="AH16" s="81"/>
      <c r="AJ16" s="63"/>
      <c r="AK16" s="63"/>
      <c r="AL16" s="63"/>
    </row>
    <row r="17" spans="1:63" s="8" customFormat="1" ht="18" customHeight="1" x14ac:dyDescent="0.15">
      <c r="A17" s="86">
        <v>5</v>
      </c>
      <c r="B17" s="87" t="str">
        <f t="shared" ref="B17" si="30">PHONETIC(B18)</f>
        <v/>
      </c>
      <c r="C17" s="88"/>
      <c r="D17" s="89"/>
      <c r="E17" s="90"/>
      <c r="F17" s="90"/>
      <c r="G17" s="91"/>
      <c r="H17" s="92"/>
      <c r="I17" s="92"/>
      <c r="J17" s="85"/>
      <c r="K17" s="74"/>
      <c r="L17" s="74"/>
      <c r="M17" s="75"/>
      <c r="N17" s="78"/>
      <c r="O17" s="78"/>
      <c r="P17" s="85"/>
      <c r="Q17" s="74"/>
      <c r="R17" s="74"/>
      <c r="S17" s="75"/>
      <c r="T17" s="78"/>
      <c r="U17" s="102"/>
      <c r="V17" s="102"/>
      <c r="W17" s="103"/>
      <c r="X17" s="103"/>
      <c r="Y17" s="103"/>
      <c r="Z17" s="104"/>
      <c r="AA17" s="73">
        <f t="shared" ref="AA17" si="31">SUM(AJ17:AL17)</f>
        <v>0</v>
      </c>
      <c r="AB17" s="73"/>
      <c r="AC17" s="73"/>
      <c r="AD17" s="73"/>
      <c r="AE17" s="80"/>
      <c r="AF17" s="79"/>
      <c r="AG17" s="79"/>
      <c r="AH17" s="81"/>
      <c r="AJ17" s="63" t="str">
        <f t="shared" ref="AJ17" si="32">IF(U17=" ", ,IF(U17="基本単価",4100,""))</f>
        <v/>
      </c>
      <c r="AK17" s="63" t="str">
        <f t="shared" ref="AK17" si="33">IF(W17=" ", ,IF(W17="初回加算",3000,""))</f>
        <v/>
      </c>
      <c r="AL17" s="63" t="str">
        <f t="shared" ref="AL17" si="34">IF(Y17=" ", ,IF(Y17="連携加算",3000,""))</f>
        <v/>
      </c>
      <c r="AO17" s="12" t="str">
        <f>IF(E17="","",IF(AY17=BK17,"適正","エラー"))</f>
        <v/>
      </c>
      <c r="AP17" s="69" t="e">
        <f>IF(MID($E17,AP$8,1)="h",4,MID($E17,AP$8,1)*1)</f>
        <v>#VALUE!</v>
      </c>
      <c r="AQ17" s="69" t="e">
        <f>MID($E17,AQ$8,1)*1</f>
        <v>#VALUE!</v>
      </c>
      <c r="AR17" s="69" t="e">
        <f>MID($E17,AR$8,1)*1</f>
        <v>#VALUE!</v>
      </c>
      <c r="AS17" s="69" t="e">
        <f t="shared" si="1"/>
        <v>#VALUE!</v>
      </c>
      <c r="AT17" s="69" t="e">
        <f t="shared" si="1"/>
        <v>#VALUE!</v>
      </c>
      <c r="AU17" s="69" t="e">
        <f t="shared" si="1"/>
        <v>#VALUE!</v>
      </c>
      <c r="AV17" s="69" t="e">
        <f t="shared" si="1"/>
        <v>#VALUE!</v>
      </c>
      <c r="AW17" s="69" t="e">
        <f t="shared" si="1"/>
        <v>#VALUE!</v>
      </c>
      <c r="AX17" s="69" t="e">
        <f t="shared" si="1"/>
        <v>#VALUE!</v>
      </c>
      <c r="AY17" s="69" t="e">
        <f t="shared" si="1"/>
        <v>#VALUE!</v>
      </c>
      <c r="AZ17" t="e">
        <f>AZ$5*AP17</f>
        <v>#VALUE!</v>
      </c>
      <c r="BA17" t="e">
        <f t="shared" ref="BA17:BH17" si="35">BA$5*AQ17</f>
        <v>#VALUE!</v>
      </c>
      <c r="BB17" t="e">
        <f t="shared" si="35"/>
        <v>#VALUE!</v>
      </c>
      <c r="BC17" t="e">
        <f t="shared" si="35"/>
        <v>#VALUE!</v>
      </c>
      <c r="BD17" t="e">
        <f t="shared" si="35"/>
        <v>#VALUE!</v>
      </c>
      <c r="BE17" t="e">
        <f t="shared" si="35"/>
        <v>#VALUE!</v>
      </c>
      <c r="BF17" t="e">
        <f t="shared" si="35"/>
        <v>#VALUE!</v>
      </c>
      <c r="BG17" t="e">
        <f t="shared" si="35"/>
        <v>#VALUE!</v>
      </c>
      <c r="BH17" t="e">
        <f t="shared" si="35"/>
        <v>#VALUE!</v>
      </c>
      <c r="BI17" s="70" t="e">
        <f>SUM(AZ17:BH17)</f>
        <v>#VALUE!</v>
      </c>
      <c r="BJ17" t="e">
        <f>ROUNDDOWN(BI17/11,0)</f>
        <v>#VALUE!</v>
      </c>
      <c r="BK17" t="e">
        <f t="shared" ref="BK17" si="36">IF(BJ17=0,BJ17,BI17-BJ17*11)</f>
        <v>#VALUE!</v>
      </c>
    </row>
    <row r="18" spans="1:63" s="8" customFormat="1" ht="18" customHeight="1" x14ac:dyDescent="0.15">
      <c r="A18" s="86"/>
      <c r="B18" s="82"/>
      <c r="C18" s="83"/>
      <c r="D18" s="84"/>
      <c r="E18" s="90"/>
      <c r="F18" s="90"/>
      <c r="G18" s="91"/>
      <c r="H18" s="92"/>
      <c r="I18" s="92"/>
      <c r="J18" s="85"/>
      <c r="K18" s="74"/>
      <c r="L18" s="74"/>
      <c r="M18" s="75"/>
      <c r="N18" s="78"/>
      <c r="O18" s="78"/>
      <c r="P18" s="85"/>
      <c r="Q18" s="74"/>
      <c r="R18" s="74"/>
      <c r="S18" s="75"/>
      <c r="T18" s="78"/>
      <c r="U18" s="79"/>
      <c r="V18" s="79"/>
      <c r="W18" s="71"/>
      <c r="X18" s="71"/>
      <c r="Y18" s="71"/>
      <c r="Z18" s="72"/>
      <c r="AA18" s="73"/>
      <c r="AB18" s="73"/>
      <c r="AC18" s="73"/>
      <c r="AD18" s="73"/>
      <c r="AE18" s="80"/>
      <c r="AF18" s="79"/>
      <c r="AG18" s="79"/>
      <c r="AH18" s="81"/>
      <c r="AJ18" s="63"/>
      <c r="AK18" s="63"/>
      <c r="AL18" s="63"/>
    </row>
    <row r="19" spans="1:63" s="8" customFormat="1" ht="18" customHeight="1" x14ac:dyDescent="0.15">
      <c r="A19" s="86">
        <v>6</v>
      </c>
      <c r="B19" s="87" t="str">
        <f t="shared" ref="B19" si="37">PHONETIC(B20)</f>
        <v/>
      </c>
      <c r="C19" s="88"/>
      <c r="D19" s="89"/>
      <c r="E19" s="90"/>
      <c r="F19" s="90"/>
      <c r="G19" s="91"/>
      <c r="H19" s="92"/>
      <c r="I19" s="92"/>
      <c r="J19" s="85"/>
      <c r="K19" s="74"/>
      <c r="L19" s="74"/>
      <c r="M19" s="75"/>
      <c r="N19" s="78"/>
      <c r="O19" s="78"/>
      <c r="P19" s="85"/>
      <c r="Q19" s="74"/>
      <c r="R19" s="74"/>
      <c r="S19" s="75"/>
      <c r="T19" s="78"/>
      <c r="U19" s="102"/>
      <c r="V19" s="102"/>
      <c r="W19" s="103"/>
      <c r="X19" s="103"/>
      <c r="Y19" s="103"/>
      <c r="Z19" s="104"/>
      <c r="AA19" s="73">
        <f t="shared" ref="AA19" si="38">SUM(AJ19:AL19)</f>
        <v>0</v>
      </c>
      <c r="AB19" s="73"/>
      <c r="AC19" s="73"/>
      <c r="AD19" s="73"/>
      <c r="AE19" s="80"/>
      <c r="AF19" s="79"/>
      <c r="AG19" s="79"/>
      <c r="AH19" s="81"/>
      <c r="AJ19" s="63" t="str">
        <f t="shared" ref="AJ19" si="39">IF(U19=" ", ,IF(U19="基本単価",4100,""))</f>
        <v/>
      </c>
      <c r="AK19" s="63" t="str">
        <f t="shared" ref="AK19" si="40">IF(W19=" ", ,IF(W19="初回加算",3000,""))</f>
        <v/>
      </c>
      <c r="AL19" s="63" t="str">
        <f t="shared" ref="AL19" si="41">IF(Y19=" ", ,IF(Y19="連携加算",3000,""))</f>
        <v/>
      </c>
      <c r="AO19" s="12" t="str">
        <f>IF(E19="","",IF(AY19=BK19,"適正","エラー"))</f>
        <v/>
      </c>
      <c r="AP19" s="69" t="e">
        <f t="shared" ref="AP19" si="42">IF(MID($E19,AP$8,1)="h",4,MID($E19,AP$8,1)*1)</f>
        <v>#VALUE!</v>
      </c>
      <c r="AQ19" s="69" t="e">
        <f t="shared" ref="AQ19:AR19" si="43">MID($E19,AQ$8,1)*1</f>
        <v>#VALUE!</v>
      </c>
      <c r="AR19" s="69" t="e">
        <f t="shared" si="43"/>
        <v>#VALUE!</v>
      </c>
      <c r="AS19" s="69" t="e">
        <f t="shared" si="1"/>
        <v>#VALUE!</v>
      </c>
      <c r="AT19" s="69" t="e">
        <f t="shared" si="1"/>
        <v>#VALUE!</v>
      </c>
      <c r="AU19" s="69" t="e">
        <f t="shared" si="1"/>
        <v>#VALUE!</v>
      </c>
      <c r="AV19" s="69" t="e">
        <f t="shared" si="1"/>
        <v>#VALUE!</v>
      </c>
      <c r="AW19" s="69" t="e">
        <f t="shared" si="1"/>
        <v>#VALUE!</v>
      </c>
      <c r="AX19" s="69" t="e">
        <f t="shared" si="1"/>
        <v>#VALUE!</v>
      </c>
      <c r="AY19" s="69" t="e">
        <f t="shared" si="1"/>
        <v>#VALUE!</v>
      </c>
      <c r="AZ19" t="e">
        <f t="shared" ref="AZ19:BH19" si="44">AZ$5*AP19</f>
        <v>#VALUE!</v>
      </c>
      <c r="BA19" t="e">
        <f t="shared" si="44"/>
        <v>#VALUE!</v>
      </c>
      <c r="BB19" t="e">
        <f t="shared" si="44"/>
        <v>#VALUE!</v>
      </c>
      <c r="BC19" t="e">
        <f t="shared" si="44"/>
        <v>#VALUE!</v>
      </c>
      <c r="BD19" t="e">
        <f t="shared" si="44"/>
        <v>#VALUE!</v>
      </c>
      <c r="BE19" t="e">
        <f t="shared" si="44"/>
        <v>#VALUE!</v>
      </c>
      <c r="BF19" t="e">
        <f t="shared" si="44"/>
        <v>#VALUE!</v>
      </c>
      <c r="BG19" t="e">
        <f t="shared" si="44"/>
        <v>#VALUE!</v>
      </c>
      <c r="BH19" t="e">
        <f t="shared" si="44"/>
        <v>#VALUE!</v>
      </c>
      <c r="BI19" s="70" t="e">
        <f t="shared" ref="BI19" si="45">SUM(AZ19:BH19)</f>
        <v>#VALUE!</v>
      </c>
      <c r="BJ19" t="e">
        <f t="shared" ref="BJ19" si="46">ROUNDDOWN(BI19/11,0)</f>
        <v>#VALUE!</v>
      </c>
      <c r="BK19" t="e">
        <f t="shared" ref="BK19" si="47">IF(BJ19=0,BJ19,BI19-BJ19*11)</f>
        <v>#VALUE!</v>
      </c>
    </row>
    <row r="20" spans="1:63" s="8" customFormat="1" ht="18" customHeight="1" x14ac:dyDescent="0.15">
      <c r="A20" s="86"/>
      <c r="B20" s="82"/>
      <c r="C20" s="83"/>
      <c r="D20" s="84"/>
      <c r="E20" s="90"/>
      <c r="F20" s="90"/>
      <c r="G20" s="91"/>
      <c r="H20" s="92"/>
      <c r="I20" s="92"/>
      <c r="J20" s="85"/>
      <c r="K20" s="74"/>
      <c r="L20" s="74"/>
      <c r="M20" s="75"/>
      <c r="N20" s="78"/>
      <c r="O20" s="78"/>
      <c r="P20" s="85"/>
      <c r="Q20" s="74"/>
      <c r="R20" s="74"/>
      <c r="S20" s="75"/>
      <c r="T20" s="78"/>
      <c r="U20" s="79"/>
      <c r="V20" s="79"/>
      <c r="W20" s="71"/>
      <c r="X20" s="71"/>
      <c r="Y20" s="71"/>
      <c r="Z20" s="72"/>
      <c r="AA20" s="73"/>
      <c r="AB20" s="73"/>
      <c r="AC20" s="73"/>
      <c r="AD20" s="73"/>
      <c r="AE20" s="80"/>
      <c r="AF20" s="79"/>
      <c r="AG20" s="79"/>
      <c r="AH20" s="81"/>
      <c r="AJ20" s="63"/>
      <c r="AK20" s="63"/>
      <c r="AL20" s="63"/>
    </row>
    <row r="21" spans="1:63" s="8" customFormat="1" ht="18" customHeight="1" x14ac:dyDescent="0.15">
      <c r="A21" s="86">
        <v>7</v>
      </c>
      <c r="B21" s="87" t="str">
        <f t="shared" ref="B21" si="48">PHONETIC(B22)</f>
        <v/>
      </c>
      <c r="C21" s="88"/>
      <c r="D21" s="89"/>
      <c r="E21" s="90"/>
      <c r="F21" s="90"/>
      <c r="G21" s="91"/>
      <c r="H21" s="92"/>
      <c r="I21" s="92"/>
      <c r="J21" s="85"/>
      <c r="K21" s="74"/>
      <c r="L21" s="74"/>
      <c r="M21" s="75"/>
      <c r="N21" s="78"/>
      <c r="O21" s="78"/>
      <c r="P21" s="85"/>
      <c r="Q21" s="74"/>
      <c r="R21" s="74"/>
      <c r="S21" s="75"/>
      <c r="T21" s="78"/>
      <c r="U21" s="102"/>
      <c r="V21" s="102"/>
      <c r="W21" s="103"/>
      <c r="X21" s="103"/>
      <c r="Y21" s="103"/>
      <c r="Z21" s="104"/>
      <c r="AA21" s="73">
        <f t="shared" ref="AA21" si="49">SUM(AJ21:AL21)</f>
        <v>0</v>
      </c>
      <c r="AB21" s="73"/>
      <c r="AC21" s="73"/>
      <c r="AD21" s="73"/>
      <c r="AE21" s="80"/>
      <c r="AF21" s="79"/>
      <c r="AG21" s="79"/>
      <c r="AH21" s="81"/>
      <c r="AJ21" s="63" t="str">
        <f t="shared" ref="AJ21" si="50">IF(U21=" ", ,IF(U21="基本単価",4100,""))</f>
        <v/>
      </c>
      <c r="AK21" s="63" t="str">
        <f t="shared" ref="AK21" si="51">IF(W21=" ", ,IF(W21="初回加算",3000,""))</f>
        <v/>
      </c>
      <c r="AL21" s="63" t="str">
        <f t="shared" ref="AL21" si="52">IF(Y21=" ", ,IF(Y21="連携加算",3000,""))</f>
        <v/>
      </c>
      <c r="AO21" s="12" t="str">
        <f>IF(E21="","",IF(AY21=BK21,"適正","エラー"))</f>
        <v/>
      </c>
      <c r="AP21" s="69" t="e">
        <f t="shared" ref="AP21" si="53">IF(MID($E21,AP$8,1)="h",4,MID($E21,AP$8,1)*1)</f>
        <v>#VALUE!</v>
      </c>
      <c r="AQ21" s="69" t="e">
        <f t="shared" ref="AQ21:AR21" si="54">MID($E21,AQ$8,1)*1</f>
        <v>#VALUE!</v>
      </c>
      <c r="AR21" s="69" t="e">
        <f t="shared" si="54"/>
        <v>#VALUE!</v>
      </c>
      <c r="AS21" s="69" t="e">
        <f t="shared" si="1"/>
        <v>#VALUE!</v>
      </c>
      <c r="AT21" s="69" t="e">
        <f t="shared" si="1"/>
        <v>#VALUE!</v>
      </c>
      <c r="AU21" s="69" t="e">
        <f t="shared" si="1"/>
        <v>#VALUE!</v>
      </c>
      <c r="AV21" s="69" t="e">
        <f t="shared" si="1"/>
        <v>#VALUE!</v>
      </c>
      <c r="AW21" s="69" t="e">
        <f t="shared" si="1"/>
        <v>#VALUE!</v>
      </c>
      <c r="AX21" s="69" t="e">
        <f t="shared" si="1"/>
        <v>#VALUE!</v>
      </c>
      <c r="AY21" s="69" t="e">
        <f t="shared" si="1"/>
        <v>#VALUE!</v>
      </c>
      <c r="AZ21" t="e">
        <f t="shared" ref="AZ21:BH21" si="55">AZ$5*AP21</f>
        <v>#VALUE!</v>
      </c>
      <c r="BA21" t="e">
        <f t="shared" si="55"/>
        <v>#VALUE!</v>
      </c>
      <c r="BB21" t="e">
        <f t="shared" si="55"/>
        <v>#VALUE!</v>
      </c>
      <c r="BC21" t="e">
        <f t="shared" si="55"/>
        <v>#VALUE!</v>
      </c>
      <c r="BD21" t="e">
        <f t="shared" si="55"/>
        <v>#VALUE!</v>
      </c>
      <c r="BE21" t="e">
        <f t="shared" si="55"/>
        <v>#VALUE!</v>
      </c>
      <c r="BF21" t="e">
        <f t="shared" si="55"/>
        <v>#VALUE!</v>
      </c>
      <c r="BG21" t="e">
        <f t="shared" si="55"/>
        <v>#VALUE!</v>
      </c>
      <c r="BH21" t="e">
        <f t="shared" si="55"/>
        <v>#VALUE!</v>
      </c>
      <c r="BI21" s="70" t="e">
        <f t="shared" ref="BI21" si="56">SUM(AZ21:BH21)</f>
        <v>#VALUE!</v>
      </c>
      <c r="BJ21" t="e">
        <f t="shared" ref="BJ21" si="57">ROUNDDOWN(BI21/11,0)</f>
        <v>#VALUE!</v>
      </c>
      <c r="BK21" t="e">
        <f t="shared" ref="BK21" si="58">IF(BJ21=0,BJ21,BI21-BJ21*11)</f>
        <v>#VALUE!</v>
      </c>
    </row>
    <row r="22" spans="1:63" s="8" customFormat="1" ht="18" customHeight="1" x14ac:dyDescent="0.15">
      <c r="A22" s="86"/>
      <c r="B22" s="82"/>
      <c r="C22" s="83"/>
      <c r="D22" s="84"/>
      <c r="E22" s="90"/>
      <c r="F22" s="90"/>
      <c r="G22" s="91"/>
      <c r="H22" s="92"/>
      <c r="I22" s="92"/>
      <c r="J22" s="85"/>
      <c r="K22" s="74"/>
      <c r="L22" s="74"/>
      <c r="M22" s="75"/>
      <c r="N22" s="78"/>
      <c r="O22" s="78"/>
      <c r="P22" s="85"/>
      <c r="Q22" s="74"/>
      <c r="R22" s="74"/>
      <c r="S22" s="75"/>
      <c r="T22" s="78"/>
      <c r="U22" s="79"/>
      <c r="V22" s="79"/>
      <c r="W22" s="71"/>
      <c r="X22" s="71"/>
      <c r="Y22" s="71"/>
      <c r="Z22" s="72"/>
      <c r="AA22" s="73"/>
      <c r="AB22" s="73"/>
      <c r="AC22" s="73"/>
      <c r="AD22" s="73"/>
      <c r="AE22" s="80"/>
      <c r="AF22" s="79"/>
      <c r="AG22" s="79"/>
      <c r="AH22" s="81"/>
      <c r="AJ22" s="63"/>
      <c r="AK22" s="63"/>
      <c r="AL22" s="63"/>
    </row>
    <row r="23" spans="1:63" s="8" customFormat="1" ht="18" customHeight="1" x14ac:dyDescent="0.15">
      <c r="A23" s="86">
        <v>8</v>
      </c>
      <c r="B23" s="87" t="str">
        <f t="shared" ref="B23" si="59">PHONETIC(B24)</f>
        <v/>
      </c>
      <c r="C23" s="88"/>
      <c r="D23" s="89"/>
      <c r="E23" s="90"/>
      <c r="F23" s="90"/>
      <c r="G23" s="91"/>
      <c r="H23" s="92"/>
      <c r="I23" s="92"/>
      <c r="J23" s="85"/>
      <c r="K23" s="74"/>
      <c r="L23" s="74"/>
      <c r="M23" s="75"/>
      <c r="N23" s="78"/>
      <c r="O23" s="78"/>
      <c r="P23" s="85"/>
      <c r="Q23" s="74"/>
      <c r="R23" s="74"/>
      <c r="S23" s="75"/>
      <c r="T23" s="78"/>
      <c r="U23" s="102"/>
      <c r="V23" s="102"/>
      <c r="W23" s="103"/>
      <c r="X23" s="103"/>
      <c r="Y23" s="103"/>
      <c r="Z23" s="104"/>
      <c r="AA23" s="73">
        <f t="shared" ref="AA23" si="60">SUM(AJ23:AL23)</f>
        <v>0</v>
      </c>
      <c r="AB23" s="73"/>
      <c r="AC23" s="73"/>
      <c r="AD23" s="73"/>
      <c r="AE23" s="80"/>
      <c r="AF23" s="79"/>
      <c r="AG23" s="79"/>
      <c r="AH23" s="81"/>
      <c r="AJ23" s="63" t="str">
        <f t="shared" ref="AJ23" si="61">IF(U23=" ", ,IF(U23="基本単価",4100,""))</f>
        <v/>
      </c>
      <c r="AK23" s="63" t="str">
        <f t="shared" ref="AK23" si="62">IF(W23=" ", ,IF(W23="初回加算",3000,""))</f>
        <v/>
      </c>
      <c r="AL23" s="63" t="str">
        <f t="shared" ref="AL23" si="63">IF(Y23=" ", ,IF(Y23="連携加算",3000,""))</f>
        <v/>
      </c>
      <c r="AO23" s="12" t="str">
        <f>IF(E23="","",IF(AY23=BK23,"適正","エラー"))</f>
        <v/>
      </c>
      <c r="AP23" s="69" t="e">
        <f t="shared" ref="AP23" si="64">IF(MID($E23,AP$8,1)="h",4,MID($E23,AP$8,1)*1)</f>
        <v>#VALUE!</v>
      </c>
      <c r="AQ23" s="69" t="e">
        <f t="shared" ref="AQ23:AR23" si="65">MID($E23,AQ$8,1)*1</f>
        <v>#VALUE!</v>
      </c>
      <c r="AR23" s="69" t="e">
        <f t="shared" si="65"/>
        <v>#VALUE!</v>
      </c>
      <c r="AS23" s="69" t="e">
        <f t="shared" si="1"/>
        <v>#VALUE!</v>
      </c>
      <c r="AT23" s="69" t="e">
        <f t="shared" si="1"/>
        <v>#VALUE!</v>
      </c>
      <c r="AU23" s="69" t="e">
        <f t="shared" si="1"/>
        <v>#VALUE!</v>
      </c>
      <c r="AV23" s="69" t="e">
        <f t="shared" si="1"/>
        <v>#VALUE!</v>
      </c>
      <c r="AW23" s="69" t="e">
        <f t="shared" si="1"/>
        <v>#VALUE!</v>
      </c>
      <c r="AX23" s="69" t="e">
        <f t="shared" si="1"/>
        <v>#VALUE!</v>
      </c>
      <c r="AY23" s="69" t="e">
        <f t="shared" si="1"/>
        <v>#VALUE!</v>
      </c>
      <c r="AZ23" t="e">
        <f t="shared" ref="AZ23:BH23" si="66">AZ$5*AP23</f>
        <v>#VALUE!</v>
      </c>
      <c r="BA23" t="e">
        <f t="shared" si="66"/>
        <v>#VALUE!</v>
      </c>
      <c r="BB23" t="e">
        <f t="shared" si="66"/>
        <v>#VALUE!</v>
      </c>
      <c r="BC23" t="e">
        <f t="shared" si="66"/>
        <v>#VALUE!</v>
      </c>
      <c r="BD23" t="e">
        <f t="shared" si="66"/>
        <v>#VALUE!</v>
      </c>
      <c r="BE23" t="e">
        <f t="shared" si="66"/>
        <v>#VALUE!</v>
      </c>
      <c r="BF23" t="e">
        <f t="shared" si="66"/>
        <v>#VALUE!</v>
      </c>
      <c r="BG23" t="e">
        <f t="shared" si="66"/>
        <v>#VALUE!</v>
      </c>
      <c r="BH23" t="e">
        <f t="shared" si="66"/>
        <v>#VALUE!</v>
      </c>
      <c r="BI23" s="70" t="e">
        <f t="shared" ref="BI23" si="67">SUM(AZ23:BH23)</f>
        <v>#VALUE!</v>
      </c>
      <c r="BJ23" t="e">
        <f t="shared" ref="BJ23" si="68">ROUNDDOWN(BI23/11,0)</f>
        <v>#VALUE!</v>
      </c>
      <c r="BK23" t="e">
        <f t="shared" ref="BK23" si="69">IF(BJ23=0,BJ23,BI23-BJ23*11)</f>
        <v>#VALUE!</v>
      </c>
    </row>
    <row r="24" spans="1:63" s="8" customFormat="1" ht="18" customHeight="1" x14ac:dyDescent="0.15">
      <c r="A24" s="86"/>
      <c r="B24" s="82"/>
      <c r="C24" s="83"/>
      <c r="D24" s="84"/>
      <c r="E24" s="90"/>
      <c r="F24" s="90"/>
      <c r="G24" s="91"/>
      <c r="H24" s="92"/>
      <c r="I24" s="92"/>
      <c r="J24" s="85"/>
      <c r="K24" s="74"/>
      <c r="L24" s="74"/>
      <c r="M24" s="75"/>
      <c r="N24" s="78"/>
      <c r="O24" s="78"/>
      <c r="P24" s="85"/>
      <c r="Q24" s="74"/>
      <c r="R24" s="74"/>
      <c r="S24" s="75"/>
      <c r="T24" s="78"/>
      <c r="U24" s="79"/>
      <c r="V24" s="79"/>
      <c r="W24" s="71"/>
      <c r="X24" s="71"/>
      <c r="Y24" s="71"/>
      <c r="Z24" s="72"/>
      <c r="AA24" s="73"/>
      <c r="AB24" s="73"/>
      <c r="AC24" s="73"/>
      <c r="AD24" s="73"/>
      <c r="AE24" s="80"/>
      <c r="AF24" s="79"/>
      <c r="AG24" s="79"/>
      <c r="AH24" s="81"/>
      <c r="AJ24" s="63"/>
      <c r="AK24" s="63"/>
      <c r="AL24" s="63"/>
    </row>
    <row r="25" spans="1:63" s="8" customFormat="1" ht="18" customHeight="1" x14ac:dyDescent="0.15">
      <c r="A25" s="86">
        <v>9</v>
      </c>
      <c r="B25" s="87" t="str">
        <f t="shared" ref="B25" si="70">PHONETIC(B26)</f>
        <v/>
      </c>
      <c r="C25" s="88"/>
      <c r="D25" s="89"/>
      <c r="E25" s="90"/>
      <c r="F25" s="90"/>
      <c r="G25" s="91"/>
      <c r="H25" s="92"/>
      <c r="I25" s="92"/>
      <c r="J25" s="85"/>
      <c r="K25" s="74"/>
      <c r="L25" s="74"/>
      <c r="M25" s="75"/>
      <c r="N25" s="78"/>
      <c r="O25" s="78"/>
      <c r="P25" s="85"/>
      <c r="Q25" s="74"/>
      <c r="R25" s="74"/>
      <c r="S25" s="75"/>
      <c r="T25" s="78"/>
      <c r="U25" s="102"/>
      <c r="V25" s="102"/>
      <c r="W25" s="103"/>
      <c r="X25" s="103"/>
      <c r="Y25" s="103"/>
      <c r="Z25" s="104"/>
      <c r="AA25" s="73">
        <f t="shared" ref="AA25" si="71">SUM(AJ25:AL25)</f>
        <v>0</v>
      </c>
      <c r="AB25" s="73"/>
      <c r="AC25" s="73"/>
      <c r="AD25" s="73"/>
      <c r="AE25" s="80"/>
      <c r="AF25" s="79"/>
      <c r="AG25" s="79"/>
      <c r="AH25" s="81"/>
      <c r="AJ25" s="63" t="str">
        <f t="shared" ref="AJ25" si="72">IF(U25=" ", ,IF(U25="基本単価",4100,""))</f>
        <v/>
      </c>
      <c r="AK25" s="63" t="str">
        <f t="shared" ref="AK25" si="73">IF(W25=" ", ,IF(W25="初回加算",3000,""))</f>
        <v/>
      </c>
      <c r="AL25" s="63" t="str">
        <f t="shared" ref="AL25" si="74">IF(Y25=" ", ,IF(Y25="連携加算",3000,""))</f>
        <v/>
      </c>
      <c r="AO25" s="12" t="str">
        <f>IF(E25="","",IF(AY25=BK25,"適正","エラー"))</f>
        <v/>
      </c>
      <c r="AP25" s="69" t="e">
        <f t="shared" ref="AP25" si="75">IF(MID($E25,AP$8,1)="h",4,MID($E25,AP$8,1)*1)</f>
        <v>#VALUE!</v>
      </c>
      <c r="AQ25" s="69" t="e">
        <f t="shared" ref="AQ25:AY27" si="76">MID($E25,AQ$8,1)*1</f>
        <v>#VALUE!</v>
      </c>
      <c r="AR25" s="69" t="e">
        <f t="shared" si="76"/>
        <v>#VALUE!</v>
      </c>
      <c r="AS25" s="69" t="e">
        <f t="shared" si="76"/>
        <v>#VALUE!</v>
      </c>
      <c r="AT25" s="69" t="e">
        <f t="shared" si="76"/>
        <v>#VALUE!</v>
      </c>
      <c r="AU25" s="69" t="e">
        <f t="shared" si="76"/>
        <v>#VALUE!</v>
      </c>
      <c r="AV25" s="69" t="e">
        <f t="shared" si="76"/>
        <v>#VALUE!</v>
      </c>
      <c r="AW25" s="69" t="e">
        <f t="shared" si="76"/>
        <v>#VALUE!</v>
      </c>
      <c r="AX25" s="69" t="e">
        <f t="shared" si="76"/>
        <v>#VALUE!</v>
      </c>
      <c r="AY25" s="69" t="e">
        <f t="shared" si="76"/>
        <v>#VALUE!</v>
      </c>
      <c r="AZ25" t="e">
        <f t="shared" ref="AZ25:BH25" si="77">AZ$5*AP25</f>
        <v>#VALUE!</v>
      </c>
      <c r="BA25" t="e">
        <f t="shared" si="77"/>
        <v>#VALUE!</v>
      </c>
      <c r="BB25" t="e">
        <f t="shared" si="77"/>
        <v>#VALUE!</v>
      </c>
      <c r="BC25" t="e">
        <f t="shared" si="77"/>
        <v>#VALUE!</v>
      </c>
      <c r="BD25" t="e">
        <f t="shared" si="77"/>
        <v>#VALUE!</v>
      </c>
      <c r="BE25" t="e">
        <f t="shared" si="77"/>
        <v>#VALUE!</v>
      </c>
      <c r="BF25" t="e">
        <f t="shared" si="77"/>
        <v>#VALUE!</v>
      </c>
      <c r="BG25" t="e">
        <f t="shared" si="77"/>
        <v>#VALUE!</v>
      </c>
      <c r="BH25" t="e">
        <f t="shared" si="77"/>
        <v>#VALUE!</v>
      </c>
      <c r="BI25" s="70" t="e">
        <f t="shared" ref="BI25" si="78">SUM(AZ25:BH25)</f>
        <v>#VALUE!</v>
      </c>
      <c r="BJ25" t="e">
        <f t="shared" ref="BJ25" si="79">ROUNDDOWN(BI25/11,0)</f>
        <v>#VALUE!</v>
      </c>
      <c r="BK25" t="e">
        <f t="shared" ref="BK25" si="80">IF(BJ25=0,BJ25,BI25-BJ25*11)</f>
        <v>#VALUE!</v>
      </c>
    </row>
    <row r="26" spans="1:63" s="8" customFormat="1" ht="18" customHeight="1" x14ac:dyDescent="0.15">
      <c r="A26" s="86"/>
      <c r="B26" s="82"/>
      <c r="C26" s="83"/>
      <c r="D26" s="84"/>
      <c r="E26" s="90"/>
      <c r="F26" s="90"/>
      <c r="G26" s="91"/>
      <c r="H26" s="92"/>
      <c r="I26" s="92"/>
      <c r="J26" s="85"/>
      <c r="K26" s="74"/>
      <c r="L26" s="74"/>
      <c r="M26" s="75"/>
      <c r="N26" s="78"/>
      <c r="O26" s="78"/>
      <c r="P26" s="85"/>
      <c r="Q26" s="74"/>
      <c r="R26" s="74"/>
      <c r="S26" s="75"/>
      <c r="T26" s="78"/>
      <c r="U26" s="79"/>
      <c r="V26" s="79"/>
      <c r="W26" s="71"/>
      <c r="X26" s="71"/>
      <c r="Y26" s="71"/>
      <c r="Z26" s="72"/>
      <c r="AA26" s="73"/>
      <c r="AB26" s="73"/>
      <c r="AC26" s="73"/>
      <c r="AD26" s="73"/>
      <c r="AE26" s="80"/>
      <c r="AF26" s="79"/>
      <c r="AG26" s="79"/>
      <c r="AH26" s="81"/>
      <c r="AJ26" s="63"/>
      <c r="AK26" s="63"/>
      <c r="AL26" s="63"/>
    </row>
    <row r="27" spans="1:63" s="8" customFormat="1" ht="18" customHeight="1" x14ac:dyDescent="0.15">
      <c r="A27" s="86">
        <v>10</v>
      </c>
      <c r="B27" s="87" t="str">
        <f t="shared" ref="B27" si="81">PHONETIC(B28)</f>
        <v/>
      </c>
      <c r="C27" s="88"/>
      <c r="D27" s="89"/>
      <c r="E27" s="90"/>
      <c r="F27" s="90"/>
      <c r="G27" s="91"/>
      <c r="H27" s="92"/>
      <c r="I27" s="92"/>
      <c r="J27" s="85"/>
      <c r="K27" s="74"/>
      <c r="L27" s="74"/>
      <c r="M27" s="75"/>
      <c r="N27" s="78"/>
      <c r="O27" s="78"/>
      <c r="P27" s="85"/>
      <c r="Q27" s="74"/>
      <c r="R27" s="74"/>
      <c r="S27" s="75"/>
      <c r="T27" s="78"/>
      <c r="U27" s="102"/>
      <c r="V27" s="102"/>
      <c r="W27" s="103"/>
      <c r="X27" s="103"/>
      <c r="Y27" s="103"/>
      <c r="Z27" s="104"/>
      <c r="AA27" s="73">
        <f t="shared" ref="AA27" si="82">SUM(AJ27:AL27)</f>
        <v>0</v>
      </c>
      <c r="AB27" s="73"/>
      <c r="AC27" s="73"/>
      <c r="AD27" s="73"/>
      <c r="AE27" s="80"/>
      <c r="AF27" s="79"/>
      <c r="AG27" s="79"/>
      <c r="AH27" s="81"/>
      <c r="AJ27" s="63" t="str">
        <f t="shared" ref="AJ27" si="83">IF(U27=" ", ,IF(U27="基本単価",4100,""))</f>
        <v/>
      </c>
      <c r="AK27" s="63" t="str">
        <f t="shared" ref="AK27" si="84">IF(W27=" ", ,IF(W27="初回加算",3000,""))</f>
        <v/>
      </c>
      <c r="AL27" s="63" t="str">
        <f t="shared" ref="AL27" si="85">IF(Y27=" ", ,IF(Y27="連携加算",3000,""))</f>
        <v/>
      </c>
      <c r="AO27" s="12" t="str">
        <f>IF(E27="","",IF(AY27=BK27,"適正","エラー"))</f>
        <v/>
      </c>
      <c r="AP27" s="69" t="e">
        <f t="shared" ref="AP27" si="86">IF(MID($E27,AP$8,1)="h",4,MID($E27,AP$8,1)*1)</f>
        <v>#VALUE!</v>
      </c>
      <c r="AQ27" s="69" t="e">
        <f t="shared" ref="AQ27:AR27" si="87">MID($E27,AQ$8,1)*1</f>
        <v>#VALUE!</v>
      </c>
      <c r="AR27" s="69" t="e">
        <f t="shared" si="87"/>
        <v>#VALUE!</v>
      </c>
      <c r="AS27" s="69" t="e">
        <f t="shared" si="76"/>
        <v>#VALUE!</v>
      </c>
      <c r="AT27" s="69" t="e">
        <f t="shared" si="76"/>
        <v>#VALUE!</v>
      </c>
      <c r="AU27" s="69" t="e">
        <f t="shared" si="76"/>
        <v>#VALUE!</v>
      </c>
      <c r="AV27" s="69" t="e">
        <f t="shared" si="76"/>
        <v>#VALUE!</v>
      </c>
      <c r="AW27" s="69" t="e">
        <f t="shared" si="76"/>
        <v>#VALUE!</v>
      </c>
      <c r="AX27" s="69" t="e">
        <f t="shared" si="76"/>
        <v>#VALUE!</v>
      </c>
      <c r="AY27" s="69" t="e">
        <f t="shared" si="76"/>
        <v>#VALUE!</v>
      </c>
      <c r="AZ27" t="e">
        <f t="shared" ref="AZ27:BH27" si="88">AZ$5*AP27</f>
        <v>#VALUE!</v>
      </c>
      <c r="BA27" t="e">
        <f t="shared" si="88"/>
        <v>#VALUE!</v>
      </c>
      <c r="BB27" t="e">
        <f t="shared" si="88"/>
        <v>#VALUE!</v>
      </c>
      <c r="BC27" t="e">
        <f t="shared" si="88"/>
        <v>#VALUE!</v>
      </c>
      <c r="BD27" t="e">
        <f t="shared" si="88"/>
        <v>#VALUE!</v>
      </c>
      <c r="BE27" t="e">
        <f t="shared" si="88"/>
        <v>#VALUE!</v>
      </c>
      <c r="BF27" t="e">
        <f t="shared" si="88"/>
        <v>#VALUE!</v>
      </c>
      <c r="BG27" t="e">
        <f t="shared" si="88"/>
        <v>#VALUE!</v>
      </c>
      <c r="BH27" t="e">
        <f t="shared" si="88"/>
        <v>#VALUE!</v>
      </c>
      <c r="BI27" s="70" t="e">
        <f t="shared" ref="BI27" si="89">SUM(AZ27:BH27)</f>
        <v>#VALUE!</v>
      </c>
      <c r="BJ27" t="e">
        <f t="shared" ref="BJ27" si="90">ROUNDDOWN(BI27/11,0)</f>
        <v>#VALUE!</v>
      </c>
      <c r="BK27" t="e">
        <f t="shared" ref="BK27" si="91">IF(BJ27=0,BJ27,BI27-BJ27*11)</f>
        <v>#VALUE!</v>
      </c>
    </row>
    <row r="28" spans="1:63" s="8" customFormat="1" ht="18" customHeight="1" x14ac:dyDescent="0.15">
      <c r="A28" s="86"/>
      <c r="B28" s="82"/>
      <c r="C28" s="83"/>
      <c r="D28" s="84"/>
      <c r="E28" s="90"/>
      <c r="F28" s="90"/>
      <c r="G28" s="91"/>
      <c r="H28" s="93"/>
      <c r="I28" s="93"/>
      <c r="J28" s="85"/>
      <c r="K28" s="74"/>
      <c r="L28" s="74"/>
      <c r="M28" s="75"/>
      <c r="N28" s="94"/>
      <c r="O28" s="94"/>
      <c r="P28" s="85"/>
      <c r="Q28" s="74"/>
      <c r="R28" s="74"/>
      <c r="S28" s="75"/>
      <c r="T28" s="94"/>
      <c r="U28" s="79"/>
      <c r="V28" s="79"/>
      <c r="W28" s="71"/>
      <c r="X28" s="71"/>
      <c r="Y28" s="71"/>
      <c r="Z28" s="72"/>
      <c r="AA28" s="98"/>
      <c r="AB28" s="98"/>
      <c r="AC28" s="98"/>
      <c r="AD28" s="98"/>
      <c r="AE28" s="99"/>
      <c r="AF28" s="95"/>
      <c r="AG28" s="95"/>
      <c r="AH28" s="100"/>
      <c r="AJ28" s="63"/>
      <c r="AK28" s="63"/>
      <c r="AL28" s="63"/>
    </row>
    <row r="29" spans="1:63" s="8" customFormat="1" x14ac:dyDescent="0.15">
      <c r="U29" s="8" t="s">
        <v>34</v>
      </c>
      <c r="AA29" s="118">
        <f>SUM(AA9:AD28)</f>
        <v>0</v>
      </c>
      <c r="AB29" s="118"/>
      <c r="AC29" s="118"/>
      <c r="AD29" s="118"/>
    </row>
    <row r="33" spans="1:63" s="8" customFormat="1" ht="18" customHeight="1" x14ac:dyDescent="0.15">
      <c r="A33" s="86">
        <v>1</v>
      </c>
      <c r="B33" s="87" t="str">
        <f t="shared" ref="B33" si="92">PHONETIC(B34)</f>
        <v/>
      </c>
      <c r="C33" s="88"/>
      <c r="D33" s="89"/>
      <c r="E33" s="90"/>
      <c r="F33" s="90"/>
      <c r="G33" s="91"/>
      <c r="H33" s="92"/>
      <c r="I33" s="92"/>
      <c r="J33" s="85"/>
      <c r="K33" s="74"/>
      <c r="L33" s="74"/>
      <c r="M33" s="75"/>
      <c r="N33" s="78"/>
      <c r="O33" s="78"/>
      <c r="P33" s="85"/>
      <c r="Q33" s="74"/>
      <c r="R33" s="74"/>
      <c r="S33" s="75"/>
      <c r="T33" s="78"/>
      <c r="U33" s="102"/>
      <c r="V33" s="102"/>
      <c r="W33" s="103"/>
      <c r="X33" s="103"/>
      <c r="Y33" s="103"/>
      <c r="Z33" s="104"/>
      <c r="AA33" s="101">
        <f>SUM(AJ33:AL33)</f>
        <v>0</v>
      </c>
      <c r="AB33" s="101"/>
      <c r="AC33" s="101"/>
      <c r="AD33" s="101"/>
      <c r="AE33" s="80"/>
      <c r="AF33" s="79"/>
      <c r="AG33" s="79"/>
      <c r="AH33" s="79"/>
      <c r="AJ33" s="63" t="str">
        <f>IF(U33=" ", ,IF(U33="基本単価",4100,""))</f>
        <v/>
      </c>
      <c r="AK33" s="63" t="str">
        <f>IF(W33=" ", ,IF(W33="初回加算",3000,""))</f>
        <v/>
      </c>
      <c r="AL33" s="63" t="str">
        <f>IF(Y33=" ", ,IF(Y33="連携加算",3000,""))</f>
        <v/>
      </c>
      <c r="AO33" s="12" t="str">
        <f t="shared" ref="AO33" si="93">IF(E33="","",IF(AY33=BK33,"適正","エラー"))</f>
        <v/>
      </c>
      <c r="AP33" s="69" t="e">
        <f t="shared" ref="AP33:AP51" si="94">IF(MID($E33,AP$8,1)="h",4,MID($E33,AP$8,1)*1)</f>
        <v>#VALUE!</v>
      </c>
      <c r="AQ33" s="69" t="e">
        <f t="shared" ref="AQ33:AY51" si="95">MID($E33,AQ$8,1)*1</f>
        <v>#VALUE!</v>
      </c>
      <c r="AR33" s="69" t="e">
        <f t="shared" si="95"/>
        <v>#VALUE!</v>
      </c>
      <c r="AS33" s="69" t="e">
        <f t="shared" si="95"/>
        <v>#VALUE!</v>
      </c>
      <c r="AT33" s="69" t="e">
        <f t="shared" si="95"/>
        <v>#VALUE!</v>
      </c>
      <c r="AU33" s="69" t="e">
        <f t="shared" si="95"/>
        <v>#VALUE!</v>
      </c>
      <c r="AV33" s="69" t="e">
        <f t="shared" si="95"/>
        <v>#VALUE!</v>
      </c>
      <c r="AW33" s="69" t="e">
        <f t="shared" si="95"/>
        <v>#VALUE!</v>
      </c>
      <c r="AX33" s="69" t="e">
        <f t="shared" si="95"/>
        <v>#VALUE!</v>
      </c>
      <c r="AY33" s="69" t="e">
        <f t="shared" si="95"/>
        <v>#VALUE!</v>
      </c>
      <c r="AZ33" t="e">
        <f t="shared" ref="AZ33" si="96">AZ$5*AP33</f>
        <v>#VALUE!</v>
      </c>
      <c r="BA33" t="e">
        <f t="shared" ref="BA33" si="97">BA$5*AQ33</f>
        <v>#VALUE!</v>
      </c>
      <c r="BB33" t="e">
        <f t="shared" ref="BB33" si="98">BB$5*AR33</f>
        <v>#VALUE!</v>
      </c>
      <c r="BC33" t="e">
        <f t="shared" ref="BC33" si="99">BC$5*AS33</f>
        <v>#VALUE!</v>
      </c>
      <c r="BD33" t="e">
        <f t="shared" ref="BD33" si="100">BD$5*AT33</f>
        <v>#VALUE!</v>
      </c>
      <c r="BE33" t="e">
        <f t="shared" ref="BE33" si="101">BE$5*AU33</f>
        <v>#VALUE!</v>
      </c>
      <c r="BF33" t="e">
        <f t="shared" ref="BF33" si="102">BF$5*AV33</f>
        <v>#VALUE!</v>
      </c>
      <c r="BG33" t="e">
        <f t="shared" ref="BG33" si="103">BG$5*AW33</f>
        <v>#VALUE!</v>
      </c>
      <c r="BH33" t="e">
        <f t="shared" ref="BH33" si="104">BH$5*AX33</f>
        <v>#VALUE!</v>
      </c>
      <c r="BI33" s="70" t="e">
        <f t="shared" ref="BI33" si="105">SUM(AZ33:BH33)</f>
        <v>#VALUE!</v>
      </c>
      <c r="BJ33" t="e">
        <f t="shared" ref="BJ33" si="106">ROUNDDOWN(BI33/11,0)</f>
        <v>#VALUE!</v>
      </c>
      <c r="BK33" t="e">
        <f t="shared" ref="BK33" si="107">IF(BJ33=0,BJ33,BI33-BJ33*11)</f>
        <v>#VALUE!</v>
      </c>
    </row>
    <row r="34" spans="1:63" s="8" customFormat="1" ht="18" customHeight="1" x14ac:dyDescent="0.15">
      <c r="A34" s="86"/>
      <c r="B34" s="82"/>
      <c r="C34" s="83"/>
      <c r="D34" s="84"/>
      <c r="E34" s="90"/>
      <c r="F34" s="90"/>
      <c r="G34" s="91"/>
      <c r="H34" s="92"/>
      <c r="I34" s="92"/>
      <c r="J34" s="85"/>
      <c r="K34" s="74"/>
      <c r="L34" s="74"/>
      <c r="M34" s="75"/>
      <c r="N34" s="78"/>
      <c r="O34" s="78"/>
      <c r="P34" s="85"/>
      <c r="Q34" s="74"/>
      <c r="R34" s="74"/>
      <c r="S34" s="75"/>
      <c r="T34" s="78"/>
      <c r="U34" s="79"/>
      <c r="V34" s="79"/>
      <c r="W34" s="71"/>
      <c r="X34" s="71"/>
      <c r="Y34" s="71"/>
      <c r="Z34" s="72"/>
      <c r="AA34" s="73"/>
      <c r="AB34" s="73"/>
      <c r="AC34" s="73"/>
      <c r="AD34" s="73"/>
      <c r="AE34" s="80"/>
      <c r="AF34" s="79"/>
      <c r="AG34" s="79"/>
      <c r="AH34" s="79"/>
      <c r="AJ34" s="63"/>
      <c r="AK34" s="63"/>
      <c r="AL34" s="63"/>
    </row>
    <row r="35" spans="1:63" s="8" customFormat="1" ht="18" customHeight="1" x14ac:dyDescent="0.15">
      <c r="A35" s="86">
        <v>2</v>
      </c>
      <c r="B35" s="87" t="str">
        <f t="shared" ref="B35" si="108">PHONETIC(B36)</f>
        <v/>
      </c>
      <c r="C35" s="88"/>
      <c r="D35" s="89"/>
      <c r="E35" s="90"/>
      <c r="F35" s="90"/>
      <c r="G35" s="91"/>
      <c r="H35" s="92"/>
      <c r="I35" s="92"/>
      <c r="J35" s="85"/>
      <c r="K35" s="74"/>
      <c r="L35" s="74"/>
      <c r="M35" s="75"/>
      <c r="N35" s="78"/>
      <c r="O35" s="78"/>
      <c r="P35" s="85"/>
      <c r="Q35" s="74"/>
      <c r="R35" s="74"/>
      <c r="S35" s="75"/>
      <c r="T35" s="78"/>
      <c r="U35" s="102"/>
      <c r="V35" s="102"/>
      <c r="W35" s="103"/>
      <c r="X35" s="103"/>
      <c r="Y35" s="103"/>
      <c r="Z35" s="104"/>
      <c r="AA35" s="73">
        <f t="shared" ref="AA35" si="109">SUM(AJ35:AL35)</f>
        <v>0</v>
      </c>
      <c r="AB35" s="73"/>
      <c r="AC35" s="73"/>
      <c r="AD35" s="73"/>
      <c r="AE35" s="80"/>
      <c r="AF35" s="79"/>
      <c r="AG35" s="79"/>
      <c r="AH35" s="79"/>
      <c r="AJ35" s="63" t="str">
        <f t="shared" ref="AJ35" si="110">IF(U35=" ", ,IF(U35="基本単価",4100,""))</f>
        <v/>
      </c>
      <c r="AK35" s="63" t="str">
        <f t="shared" ref="AK35" si="111">IF(W35=" ", ,IF(W35="初回加算",3000,""))</f>
        <v/>
      </c>
      <c r="AL35" s="63" t="str">
        <f t="shared" ref="AL35" si="112">IF(Y35=" ", ,IF(Y35="連携加算",3000,""))</f>
        <v/>
      </c>
      <c r="AO35" s="12" t="str">
        <f t="shared" ref="AO35" si="113">IF(E35="","",IF(AY35=BK35,"適正","エラー"))</f>
        <v/>
      </c>
      <c r="AP35" s="69" t="e">
        <f t="shared" si="94"/>
        <v>#VALUE!</v>
      </c>
      <c r="AQ35" s="69" t="e">
        <f t="shared" si="95"/>
        <v>#VALUE!</v>
      </c>
      <c r="AR35" s="69" t="e">
        <f t="shared" si="95"/>
        <v>#VALUE!</v>
      </c>
      <c r="AS35" s="69" t="e">
        <f t="shared" si="95"/>
        <v>#VALUE!</v>
      </c>
      <c r="AT35" s="69" t="e">
        <f t="shared" si="95"/>
        <v>#VALUE!</v>
      </c>
      <c r="AU35" s="69" t="e">
        <f t="shared" si="95"/>
        <v>#VALUE!</v>
      </c>
      <c r="AV35" s="69" t="e">
        <f t="shared" si="95"/>
        <v>#VALUE!</v>
      </c>
      <c r="AW35" s="69" t="e">
        <f t="shared" si="95"/>
        <v>#VALUE!</v>
      </c>
      <c r="AX35" s="69" t="e">
        <f t="shared" si="95"/>
        <v>#VALUE!</v>
      </c>
      <c r="AY35" s="69" t="e">
        <f t="shared" si="95"/>
        <v>#VALUE!</v>
      </c>
      <c r="AZ35" t="e">
        <f t="shared" ref="AZ35" si="114">AZ$5*AP35</f>
        <v>#VALUE!</v>
      </c>
      <c r="BA35" t="e">
        <f t="shared" ref="BA35" si="115">BA$5*AQ35</f>
        <v>#VALUE!</v>
      </c>
      <c r="BB35" t="e">
        <f t="shared" ref="BB35" si="116">BB$5*AR35</f>
        <v>#VALUE!</v>
      </c>
      <c r="BC35" t="e">
        <f t="shared" ref="BC35" si="117">BC$5*AS35</f>
        <v>#VALUE!</v>
      </c>
      <c r="BD35" t="e">
        <f t="shared" ref="BD35" si="118">BD$5*AT35</f>
        <v>#VALUE!</v>
      </c>
      <c r="BE35" t="e">
        <f t="shared" ref="BE35" si="119">BE$5*AU35</f>
        <v>#VALUE!</v>
      </c>
      <c r="BF35" t="e">
        <f t="shared" ref="BF35" si="120">BF$5*AV35</f>
        <v>#VALUE!</v>
      </c>
      <c r="BG35" t="e">
        <f t="shared" ref="BG35" si="121">BG$5*AW35</f>
        <v>#VALUE!</v>
      </c>
      <c r="BH35" t="e">
        <f t="shared" ref="BH35" si="122">BH$5*AX35</f>
        <v>#VALUE!</v>
      </c>
      <c r="BI35" s="70" t="e">
        <f t="shared" ref="BI35" si="123">SUM(AZ35:BH35)</f>
        <v>#VALUE!</v>
      </c>
      <c r="BJ35" t="e">
        <f t="shared" ref="BJ35" si="124">ROUNDDOWN(BI35/11,0)</f>
        <v>#VALUE!</v>
      </c>
      <c r="BK35" t="e">
        <f t="shared" ref="BK35" si="125">IF(BJ35=0,BJ35,BI35-BJ35*11)</f>
        <v>#VALUE!</v>
      </c>
    </row>
    <row r="36" spans="1:63" s="8" customFormat="1" ht="18" customHeight="1" x14ac:dyDescent="0.15">
      <c r="A36" s="86"/>
      <c r="B36" s="82"/>
      <c r="C36" s="83"/>
      <c r="D36" s="84"/>
      <c r="E36" s="90"/>
      <c r="F36" s="90"/>
      <c r="G36" s="91"/>
      <c r="H36" s="92"/>
      <c r="I36" s="92"/>
      <c r="J36" s="85"/>
      <c r="K36" s="74"/>
      <c r="L36" s="74"/>
      <c r="M36" s="75"/>
      <c r="N36" s="78"/>
      <c r="O36" s="78"/>
      <c r="P36" s="85"/>
      <c r="Q36" s="74"/>
      <c r="R36" s="74"/>
      <c r="S36" s="75"/>
      <c r="T36" s="78"/>
      <c r="U36" s="79"/>
      <c r="V36" s="79"/>
      <c r="W36" s="71"/>
      <c r="X36" s="71"/>
      <c r="Y36" s="71"/>
      <c r="Z36" s="72"/>
      <c r="AA36" s="73"/>
      <c r="AB36" s="73"/>
      <c r="AC36" s="73"/>
      <c r="AD36" s="73"/>
      <c r="AE36" s="80"/>
      <c r="AF36" s="79"/>
      <c r="AG36" s="79"/>
      <c r="AH36" s="79"/>
      <c r="AJ36" s="63"/>
      <c r="AK36" s="63"/>
      <c r="AL36" s="63"/>
    </row>
    <row r="37" spans="1:63" s="8" customFormat="1" ht="18" customHeight="1" x14ac:dyDescent="0.15">
      <c r="A37" s="86">
        <v>3</v>
      </c>
      <c r="B37" s="87" t="str">
        <f t="shared" ref="B37" si="126">PHONETIC(B38)</f>
        <v/>
      </c>
      <c r="C37" s="88"/>
      <c r="D37" s="89"/>
      <c r="E37" s="90"/>
      <c r="F37" s="90"/>
      <c r="G37" s="91"/>
      <c r="H37" s="92"/>
      <c r="I37" s="92"/>
      <c r="J37" s="85"/>
      <c r="K37" s="74"/>
      <c r="L37" s="74"/>
      <c r="M37" s="75"/>
      <c r="N37" s="78"/>
      <c r="O37" s="78"/>
      <c r="P37" s="85"/>
      <c r="Q37" s="74"/>
      <c r="R37" s="74"/>
      <c r="S37" s="75"/>
      <c r="T37" s="78"/>
      <c r="U37" s="102"/>
      <c r="V37" s="102"/>
      <c r="W37" s="103"/>
      <c r="X37" s="103"/>
      <c r="Y37" s="103"/>
      <c r="Z37" s="104"/>
      <c r="AA37" s="73">
        <f t="shared" ref="AA37" si="127">SUM(AJ37:AL37)</f>
        <v>0</v>
      </c>
      <c r="AB37" s="73"/>
      <c r="AC37" s="73"/>
      <c r="AD37" s="73"/>
      <c r="AE37" s="80"/>
      <c r="AF37" s="79"/>
      <c r="AG37" s="79"/>
      <c r="AH37" s="79"/>
      <c r="AJ37" s="63" t="str">
        <f t="shared" ref="AJ37" si="128">IF(U37=" ", ,IF(U37="基本単価",4100,""))</f>
        <v/>
      </c>
      <c r="AK37" s="63" t="str">
        <f t="shared" ref="AK37" si="129">IF(W37=" ", ,IF(W37="初回加算",3000,""))</f>
        <v/>
      </c>
      <c r="AL37" s="63" t="str">
        <f t="shared" ref="AL37" si="130">IF(Y37=" ", ,IF(Y37="連携加算",3000,""))</f>
        <v/>
      </c>
      <c r="AO37" s="12" t="str">
        <f t="shared" ref="AO37" si="131">IF(E37="","",IF(AY37=BK37,"適正","エラー"))</f>
        <v/>
      </c>
      <c r="AP37" s="69" t="e">
        <f t="shared" si="94"/>
        <v>#VALUE!</v>
      </c>
      <c r="AQ37" s="69" t="e">
        <f t="shared" si="95"/>
        <v>#VALUE!</v>
      </c>
      <c r="AR37" s="69" t="e">
        <f t="shared" si="95"/>
        <v>#VALUE!</v>
      </c>
      <c r="AS37" s="69" t="e">
        <f t="shared" si="95"/>
        <v>#VALUE!</v>
      </c>
      <c r="AT37" s="69" t="e">
        <f t="shared" si="95"/>
        <v>#VALUE!</v>
      </c>
      <c r="AU37" s="69" t="e">
        <f t="shared" si="95"/>
        <v>#VALUE!</v>
      </c>
      <c r="AV37" s="69" t="e">
        <f t="shared" si="95"/>
        <v>#VALUE!</v>
      </c>
      <c r="AW37" s="69" t="e">
        <f t="shared" si="95"/>
        <v>#VALUE!</v>
      </c>
      <c r="AX37" s="69" t="e">
        <f t="shared" si="95"/>
        <v>#VALUE!</v>
      </c>
      <c r="AY37" s="69" t="e">
        <f t="shared" si="95"/>
        <v>#VALUE!</v>
      </c>
      <c r="AZ37" t="e">
        <f t="shared" ref="AZ37" si="132">AZ$5*AP37</f>
        <v>#VALUE!</v>
      </c>
      <c r="BA37" t="e">
        <f t="shared" ref="BA37" si="133">BA$5*AQ37</f>
        <v>#VALUE!</v>
      </c>
      <c r="BB37" t="e">
        <f t="shared" ref="BB37" si="134">BB$5*AR37</f>
        <v>#VALUE!</v>
      </c>
      <c r="BC37" t="e">
        <f t="shared" ref="BC37" si="135">BC$5*AS37</f>
        <v>#VALUE!</v>
      </c>
      <c r="BD37" t="e">
        <f t="shared" ref="BD37" si="136">BD$5*AT37</f>
        <v>#VALUE!</v>
      </c>
      <c r="BE37" t="e">
        <f t="shared" ref="BE37" si="137">BE$5*AU37</f>
        <v>#VALUE!</v>
      </c>
      <c r="BF37" t="e">
        <f t="shared" ref="BF37" si="138">BF$5*AV37</f>
        <v>#VALUE!</v>
      </c>
      <c r="BG37" t="e">
        <f t="shared" ref="BG37" si="139">BG$5*AW37</f>
        <v>#VALUE!</v>
      </c>
      <c r="BH37" t="e">
        <f t="shared" ref="BH37" si="140">BH$5*AX37</f>
        <v>#VALUE!</v>
      </c>
      <c r="BI37" s="70" t="e">
        <f t="shared" ref="BI37" si="141">SUM(AZ37:BH37)</f>
        <v>#VALUE!</v>
      </c>
      <c r="BJ37" t="e">
        <f t="shared" ref="BJ37" si="142">ROUNDDOWN(BI37/11,0)</f>
        <v>#VALUE!</v>
      </c>
      <c r="BK37" t="e">
        <f t="shared" ref="BK37" si="143">IF(BJ37=0,BJ37,BI37-BJ37*11)</f>
        <v>#VALUE!</v>
      </c>
    </row>
    <row r="38" spans="1:63" s="8" customFormat="1" ht="18" customHeight="1" x14ac:dyDescent="0.15">
      <c r="A38" s="86"/>
      <c r="B38" s="82"/>
      <c r="C38" s="83"/>
      <c r="D38" s="84"/>
      <c r="E38" s="90"/>
      <c r="F38" s="90"/>
      <c r="G38" s="91"/>
      <c r="H38" s="92"/>
      <c r="I38" s="92"/>
      <c r="J38" s="85"/>
      <c r="K38" s="74"/>
      <c r="L38" s="74"/>
      <c r="M38" s="75"/>
      <c r="N38" s="78"/>
      <c r="O38" s="78"/>
      <c r="P38" s="85"/>
      <c r="Q38" s="74"/>
      <c r="R38" s="74"/>
      <c r="S38" s="75"/>
      <c r="T38" s="78"/>
      <c r="U38" s="79"/>
      <c r="V38" s="79"/>
      <c r="W38" s="71"/>
      <c r="X38" s="71"/>
      <c r="Y38" s="71"/>
      <c r="Z38" s="72"/>
      <c r="AA38" s="73"/>
      <c r="AB38" s="73"/>
      <c r="AC38" s="73"/>
      <c r="AD38" s="73"/>
      <c r="AE38" s="80"/>
      <c r="AF38" s="79"/>
      <c r="AG38" s="79"/>
      <c r="AH38" s="79"/>
      <c r="AJ38" s="63"/>
      <c r="AK38" s="63"/>
      <c r="AL38" s="63"/>
    </row>
    <row r="39" spans="1:63" s="8" customFormat="1" ht="18" customHeight="1" x14ac:dyDescent="0.15">
      <c r="A39" s="86">
        <v>4</v>
      </c>
      <c r="B39" s="87" t="str">
        <f t="shared" ref="B39" si="144">PHONETIC(B40)</f>
        <v/>
      </c>
      <c r="C39" s="88"/>
      <c r="D39" s="89"/>
      <c r="E39" s="90"/>
      <c r="F39" s="90"/>
      <c r="G39" s="91"/>
      <c r="H39" s="92"/>
      <c r="I39" s="92"/>
      <c r="J39" s="85"/>
      <c r="K39" s="74"/>
      <c r="L39" s="74"/>
      <c r="M39" s="75"/>
      <c r="N39" s="78"/>
      <c r="O39" s="78"/>
      <c r="P39" s="85"/>
      <c r="Q39" s="74"/>
      <c r="R39" s="74"/>
      <c r="S39" s="75"/>
      <c r="T39" s="78"/>
      <c r="U39" s="102"/>
      <c r="V39" s="102"/>
      <c r="W39" s="103"/>
      <c r="X39" s="103"/>
      <c r="Y39" s="103"/>
      <c r="Z39" s="104"/>
      <c r="AA39" s="73">
        <f t="shared" ref="AA39" si="145">SUM(AJ39:AL39)</f>
        <v>0</v>
      </c>
      <c r="AB39" s="73"/>
      <c r="AC39" s="73"/>
      <c r="AD39" s="73"/>
      <c r="AE39" s="80"/>
      <c r="AF39" s="79"/>
      <c r="AG39" s="79"/>
      <c r="AH39" s="79"/>
      <c r="AJ39" s="63" t="str">
        <f t="shared" ref="AJ39" si="146">IF(U39=" ", ,IF(U39="基本単価",4100,""))</f>
        <v/>
      </c>
      <c r="AK39" s="63" t="str">
        <f t="shared" ref="AK39" si="147">IF(W39=" ", ,IF(W39="初回加算",3000,""))</f>
        <v/>
      </c>
      <c r="AL39" s="63" t="str">
        <f t="shared" ref="AL39" si="148">IF(Y39=" ", ,IF(Y39="連携加算",3000,""))</f>
        <v/>
      </c>
      <c r="AO39" s="12" t="str">
        <f t="shared" ref="AO39" si="149">IF(E39="","",IF(AY39=BK39,"適正","エラー"))</f>
        <v/>
      </c>
      <c r="AP39" s="69" t="e">
        <f t="shared" si="94"/>
        <v>#VALUE!</v>
      </c>
      <c r="AQ39" s="69" t="e">
        <f t="shared" si="95"/>
        <v>#VALUE!</v>
      </c>
      <c r="AR39" s="69" t="e">
        <f t="shared" si="95"/>
        <v>#VALUE!</v>
      </c>
      <c r="AS39" s="69" t="e">
        <f t="shared" si="95"/>
        <v>#VALUE!</v>
      </c>
      <c r="AT39" s="69" t="e">
        <f t="shared" si="95"/>
        <v>#VALUE!</v>
      </c>
      <c r="AU39" s="69" t="e">
        <f t="shared" si="95"/>
        <v>#VALUE!</v>
      </c>
      <c r="AV39" s="69" t="e">
        <f t="shared" si="95"/>
        <v>#VALUE!</v>
      </c>
      <c r="AW39" s="69" t="e">
        <f t="shared" si="95"/>
        <v>#VALUE!</v>
      </c>
      <c r="AX39" s="69" t="e">
        <f t="shared" si="95"/>
        <v>#VALUE!</v>
      </c>
      <c r="AY39" s="69" t="e">
        <f t="shared" si="95"/>
        <v>#VALUE!</v>
      </c>
      <c r="AZ39" t="e">
        <f t="shared" ref="AZ39" si="150">AZ$5*AP39</f>
        <v>#VALUE!</v>
      </c>
      <c r="BA39" t="e">
        <f t="shared" ref="BA39" si="151">BA$5*AQ39</f>
        <v>#VALUE!</v>
      </c>
      <c r="BB39" t="e">
        <f t="shared" ref="BB39" si="152">BB$5*AR39</f>
        <v>#VALUE!</v>
      </c>
      <c r="BC39" t="e">
        <f t="shared" ref="BC39" si="153">BC$5*AS39</f>
        <v>#VALUE!</v>
      </c>
      <c r="BD39" t="e">
        <f t="shared" ref="BD39" si="154">BD$5*AT39</f>
        <v>#VALUE!</v>
      </c>
      <c r="BE39" t="e">
        <f t="shared" ref="BE39" si="155">BE$5*AU39</f>
        <v>#VALUE!</v>
      </c>
      <c r="BF39" t="e">
        <f t="shared" ref="BF39" si="156">BF$5*AV39</f>
        <v>#VALUE!</v>
      </c>
      <c r="BG39" t="e">
        <f t="shared" ref="BG39" si="157">BG$5*AW39</f>
        <v>#VALUE!</v>
      </c>
      <c r="BH39" t="e">
        <f t="shared" ref="BH39" si="158">BH$5*AX39</f>
        <v>#VALUE!</v>
      </c>
      <c r="BI39" s="70" t="e">
        <f t="shared" ref="BI39" si="159">SUM(AZ39:BH39)</f>
        <v>#VALUE!</v>
      </c>
      <c r="BJ39" t="e">
        <f t="shared" ref="BJ39" si="160">ROUNDDOWN(BI39/11,0)</f>
        <v>#VALUE!</v>
      </c>
      <c r="BK39" t="e">
        <f t="shared" ref="BK39" si="161">IF(BJ39=0,BJ39,BI39-BJ39*11)</f>
        <v>#VALUE!</v>
      </c>
    </row>
    <row r="40" spans="1:63" s="8" customFormat="1" ht="18" customHeight="1" x14ac:dyDescent="0.15">
      <c r="A40" s="86"/>
      <c r="B40" s="82"/>
      <c r="C40" s="83"/>
      <c r="D40" s="84"/>
      <c r="E40" s="90"/>
      <c r="F40" s="90"/>
      <c r="G40" s="91"/>
      <c r="H40" s="92"/>
      <c r="I40" s="92"/>
      <c r="J40" s="85"/>
      <c r="K40" s="74"/>
      <c r="L40" s="74"/>
      <c r="M40" s="75"/>
      <c r="N40" s="78"/>
      <c r="O40" s="78"/>
      <c r="P40" s="85"/>
      <c r="Q40" s="74"/>
      <c r="R40" s="74"/>
      <c r="S40" s="75"/>
      <c r="T40" s="78"/>
      <c r="U40" s="79"/>
      <c r="V40" s="79"/>
      <c r="W40" s="71"/>
      <c r="X40" s="71"/>
      <c r="Y40" s="71"/>
      <c r="Z40" s="72"/>
      <c r="AA40" s="73"/>
      <c r="AB40" s="73"/>
      <c r="AC40" s="73"/>
      <c r="AD40" s="73"/>
      <c r="AE40" s="80"/>
      <c r="AF40" s="79"/>
      <c r="AG40" s="79"/>
      <c r="AH40" s="79"/>
      <c r="AJ40" s="63"/>
      <c r="AK40" s="63"/>
      <c r="AL40" s="63"/>
    </row>
    <row r="41" spans="1:63" s="8" customFormat="1" ht="18" customHeight="1" x14ac:dyDescent="0.15">
      <c r="A41" s="86">
        <v>5</v>
      </c>
      <c r="B41" s="87" t="str">
        <f t="shared" ref="B41" si="162">PHONETIC(B42)</f>
        <v/>
      </c>
      <c r="C41" s="88"/>
      <c r="D41" s="89"/>
      <c r="E41" s="90"/>
      <c r="F41" s="90"/>
      <c r="G41" s="91"/>
      <c r="H41" s="92"/>
      <c r="I41" s="92"/>
      <c r="J41" s="85"/>
      <c r="K41" s="74"/>
      <c r="L41" s="74"/>
      <c r="M41" s="75"/>
      <c r="N41" s="78"/>
      <c r="O41" s="78"/>
      <c r="P41" s="85"/>
      <c r="Q41" s="74"/>
      <c r="R41" s="74"/>
      <c r="S41" s="75"/>
      <c r="T41" s="78"/>
      <c r="U41" s="102"/>
      <c r="V41" s="102"/>
      <c r="W41" s="103"/>
      <c r="X41" s="103"/>
      <c r="Y41" s="103"/>
      <c r="Z41" s="104"/>
      <c r="AA41" s="73">
        <f t="shared" ref="AA41" si="163">SUM(AJ41:AL41)</f>
        <v>0</v>
      </c>
      <c r="AB41" s="73"/>
      <c r="AC41" s="73"/>
      <c r="AD41" s="73"/>
      <c r="AE41" s="80"/>
      <c r="AF41" s="79"/>
      <c r="AG41" s="79"/>
      <c r="AH41" s="79"/>
      <c r="AJ41" s="63" t="str">
        <f t="shared" ref="AJ41" si="164">IF(U41=" ", ,IF(U41="基本単価",4100,""))</f>
        <v/>
      </c>
      <c r="AK41" s="63" t="str">
        <f t="shared" ref="AK41" si="165">IF(W41=" ", ,IF(W41="初回加算",3000,""))</f>
        <v/>
      </c>
      <c r="AL41" s="63" t="str">
        <f t="shared" ref="AL41" si="166">IF(Y41=" ", ,IF(Y41="連携加算",3000,""))</f>
        <v/>
      </c>
      <c r="AO41" s="12" t="str">
        <f t="shared" ref="AO41" si="167">IF(E41="","",IF(AY41=BK41,"適正","エラー"))</f>
        <v/>
      </c>
      <c r="AP41" s="69" t="e">
        <f t="shared" si="94"/>
        <v>#VALUE!</v>
      </c>
      <c r="AQ41" s="69" t="e">
        <f t="shared" si="95"/>
        <v>#VALUE!</v>
      </c>
      <c r="AR41" s="69" t="e">
        <f t="shared" si="95"/>
        <v>#VALUE!</v>
      </c>
      <c r="AS41" s="69" t="e">
        <f t="shared" si="95"/>
        <v>#VALUE!</v>
      </c>
      <c r="AT41" s="69" t="e">
        <f t="shared" si="95"/>
        <v>#VALUE!</v>
      </c>
      <c r="AU41" s="69" t="e">
        <f t="shared" si="95"/>
        <v>#VALUE!</v>
      </c>
      <c r="AV41" s="69" t="e">
        <f t="shared" si="95"/>
        <v>#VALUE!</v>
      </c>
      <c r="AW41" s="69" t="e">
        <f t="shared" si="95"/>
        <v>#VALUE!</v>
      </c>
      <c r="AX41" s="69" t="e">
        <f t="shared" si="95"/>
        <v>#VALUE!</v>
      </c>
      <c r="AY41" s="69" t="e">
        <f t="shared" si="95"/>
        <v>#VALUE!</v>
      </c>
      <c r="AZ41" t="e">
        <f t="shared" ref="AZ41" si="168">AZ$5*AP41</f>
        <v>#VALUE!</v>
      </c>
      <c r="BA41" t="e">
        <f t="shared" ref="BA41" si="169">BA$5*AQ41</f>
        <v>#VALUE!</v>
      </c>
      <c r="BB41" t="e">
        <f t="shared" ref="BB41" si="170">BB$5*AR41</f>
        <v>#VALUE!</v>
      </c>
      <c r="BC41" t="e">
        <f t="shared" ref="BC41" si="171">BC$5*AS41</f>
        <v>#VALUE!</v>
      </c>
      <c r="BD41" t="e">
        <f t="shared" ref="BD41" si="172">BD$5*AT41</f>
        <v>#VALUE!</v>
      </c>
      <c r="BE41" t="e">
        <f t="shared" ref="BE41" si="173">BE$5*AU41</f>
        <v>#VALUE!</v>
      </c>
      <c r="BF41" t="e">
        <f t="shared" ref="BF41" si="174">BF$5*AV41</f>
        <v>#VALUE!</v>
      </c>
      <c r="BG41" t="e">
        <f t="shared" ref="BG41" si="175">BG$5*AW41</f>
        <v>#VALUE!</v>
      </c>
      <c r="BH41" t="e">
        <f t="shared" ref="BH41" si="176">BH$5*AX41</f>
        <v>#VALUE!</v>
      </c>
      <c r="BI41" s="70" t="e">
        <f t="shared" ref="BI41" si="177">SUM(AZ41:BH41)</f>
        <v>#VALUE!</v>
      </c>
      <c r="BJ41" t="e">
        <f t="shared" ref="BJ41" si="178">ROUNDDOWN(BI41/11,0)</f>
        <v>#VALUE!</v>
      </c>
      <c r="BK41" t="e">
        <f t="shared" ref="BK41" si="179">IF(BJ41=0,BJ41,BI41-BJ41*11)</f>
        <v>#VALUE!</v>
      </c>
    </row>
    <row r="42" spans="1:63" s="8" customFormat="1" ht="18" customHeight="1" x14ac:dyDescent="0.15">
      <c r="A42" s="86"/>
      <c r="B42" s="82"/>
      <c r="C42" s="83"/>
      <c r="D42" s="84"/>
      <c r="E42" s="90"/>
      <c r="F42" s="90"/>
      <c r="G42" s="91"/>
      <c r="H42" s="92"/>
      <c r="I42" s="92"/>
      <c r="J42" s="85"/>
      <c r="K42" s="74"/>
      <c r="L42" s="74"/>
      <c r="M42" s="75"/>
      <c r="N42" s="78"/>
      <c r="O42" s="78"/>
      <c r="P42" s="85"/>
      <c r="Q42" s="74"/>
      <c r="R42" s="74"/>
      <c r="S42" s="75"/>
      <c r="T42" s="78"/>
      <c r="U42" s="79"/>
      <c r="V42" s="79"/>
      <c r="W42" s="71"/>
      <c r="X42" s="71"/>
      <c r="Y42" s="71"/>
      <c r="Z42" s="72"/>
      <c r="AA42" s="73"/>
      <c r="AB42" s="73"/>
      <c r="AC42" s="73"/>
      <c r="AD42" s="73"/>
      <c r="AE42" s="80"/>
      <c r="AF42" s="79"/>
      <c r="AG42" s="79"/>
      <c r="AH42" s="79"/>
      <c r="AJ42" s="63"/>
      <c r="AK42" s="63"/>
      <c r="AL42" s="63"/>
    </row>
    <row r="43" spans="1:63" s="8" customFormat="1" ht="18" customHeight="1" x14ac:dyDescent="0.15">
      <c r="A43" s="86">
        <v>6</v>
      </c>
      <c r="B43" s="87" t="str">
        <f t="shared" ref="B43" si="180">PHONETIC(B44)</f>
        <v/>
      </c>
      <c r="C43" s="88"/>
      <c r="D43" s="89"/>
      <c r="E43" s="90"/>
      <c r="F43" s="90"/>
      <c r="G43" s="91"/>
      <c r="H43" s="92"/>
      <c r="I43" s="92"/>
      <c r="J43" s="85"/>
      <c r="K43" s="74"/>
      <c r="L43" s="74"/>
      <c r="M43" s="75"/>
      <c r="N43" s="78"/>
      <c r="O43" s="78"/>
      <c r="P43" s="85"/>
      <c r="Q43" s="74"/>
      <c r="R43" s="74"/>
      <c r="S43" s="75"/>
      <c r="T43" s="78"/>
      <c r="U43" s="102"/>
      <c r="V43" s="102"/>
      <c r="W43" s="103"/>
      <c r="X43" s="103"/>
      <c r="Y43" s="103"/>
      <c r="Z43" s="104"/>
      <c r="AA43" s="73">
        <f t="shared" ref="AA43" si="181">SUM(AJ43:AL43)</f>
        <v>0</v>
      </c>
      <c r="AB43" s="73"/>
      <c r="AC43" s="73"/>
      <c r="AD43" s="73"/>
      <c r="AE43" s="80"/>
      <c r="AF43" s="79"/>
      <c r="AG43" s="79"/>
      <c r="AH43" s="79"/>
      <c r="AJ43" s="63" t="str">
        <f t="shared" ref="AJ43" si="182">IF(U43=" ", ,IF(U43="基本単価",4100,""))</f>
        <v/>
      </c>
      <c r="AK43" s="63" t="str">
        <f t="shared" ref="AK43" si="183">IF(W43=" ", ,IF(W43="初回加算",3000,""))</f>
        <v/>
      </c>
      <c r="AL43" s="63" t="str">
        <f t="shared" ref="AL43" si="184">IF(Y43=" ", ,IF(Y43="連携加算",3000,""))</f>
        <v/>
      </c>
      <c r="AO43" s="12" t="str">
        <f t="shared" ref="AO43" si="185">IF(E43="","",IF(AY43=BK43,"適正","エラー"))</f>
        <v/>
      </c>
      <c r="AP43" s="69" t="e">
        <f t="shared" si="94"/>
        <v>#VALUE!</v>
      </c>
      <c r="AQ43" s="69" t="e">
        <f t="shared" si="95"/>
        <v>#VALUE!</v>
      </c>
      <c r="AR43" s="69" t="e">
        <f t="shared" si="95"/>
        <v>#VALUE!</v>
      </c>
      <c r="AS43" s="69" t="e">
        <f t="shared" si="95"/>
        <v>#VALUE!</v>
      </c>
      <c r="AT43" s="69" t="e">
        <f t="shared" si="95"/>
        <v>#VALUE!</v>
      </c>
      <c r="AU43" s="69" t="e">
        <f t="shared" si="95"/>
        <v>#VALUE!</v>
      </c>
      <c r="AV43" s="69" t="e">
        <f t="shared" si="95"/>
        <v>#VALUE!</v>
      </c>
      <c r="AW43" s="69" t="e">
        <f t="shared" si="95"/>
        <v>#VALUE!</v>
      </c>
      <c r="AX43" s="69" t="e">
        <f t="shared" si="95"/>
        <v>#VALUE!</v>
      </c>
      <c r="AY43" s="69" t="e">
        <f t="shared" si="95"/>
        <v>#VALUE!</v>
      </c>
      <c r="AZ43" t="e">
        <f t="shared" ref="AZ43" si="186">AZ$5*AP43</f>
        <v>#VALUE!</v>
      </c>
      <c r="BA43" t="e">
        <f t="shared" ref="BA43" si="187">BA$5*AQ43</f>
        <v>#VALUE!</v>
      </c>
      <c r="BB43" t="e">
        <f t="shared" ref="BB43" si="188">BB$5*AR43</f>
        <v>#VALUE!</v>
      </c>
      <c r="BC43" t="e">
        <f t="shared" ref="BC43" si="189">BC$5*AS43</f>
        <v>#VALUE!</v>
      </c>
      <c r="BD43" t="e">
        <f t="shared" ref="BD43" si="190">BD$5*AT43</f>
        <v>#VALUE!</v>
      </c>
      <c r="BE43" t="e">
        <f t="shared" ref="BE43" si="191">BE$5*AU43</f>
        <v>#VALUE!</v>
      </c>
      <c r="BF43" t="e">
        <f t="shared" ref="BF43" si="192">BF$5*AV43</f>
        <v>#VALUE!</v>
      </c>
      <c r="BG43" t="e">
        <f t="shared" ref="BG43" si="193">BG$5*AW43</f>
        <v>#VALUE!</v>
      </c>
      <c r="BH43" t="e">
        <f t="shared" ref="BH43" si="194">BH$5*AX43</f>
        <v>#VALUE!</v>
      </c>
      <c r="BI43" s="70" t="e">
        <f t="shared" ref="BI43" si="195">SUM(AZ43:BH43)</f>
        <v>#VALUE!</v>
      </c>
      <c r="BJ43" t="e">
        <f t="shared" ref="BJ43" si="196">ROUNDDOWN(BI43/11,0)</f>
        <v>#VALUE!</v>
      </c>
      <c r="BK43" t="e">
        <f t="shared" ref="BK43" si="197">IF(BJ43=0,BJ43,BI43-BJ43*11)</f>
        <v>#VALUE!</v>
      </c>
    </row>
    <row r="44" spans="1:63" s="8" customFormat="1" ht="18" customHeight="1" x14ac:dyDescent="0.15">
      <c r="A44" s="86"/>
      <c r="B44" s="82"/>
      <c r="C44" s="83"/>
      <c r="D44" s="84"/>
      <c r="E44" s="90"/>
      <c r="F44" s="90"/>
      <c r="G44" s="91"/>
      <c r="H44" s="92"/>
      <c r="I44" s="92"/>
      <c r="J44" s="85"/>
      <c r="K44" s="74"/>
      <c r="L44" s="74"/>
      <c r="M44" s="75"/>
      <c r="N44" s="78"/>
      <c r="O44" s="78"/>
      <c r="P44" s="85"/>
      <c r="Q44" s="74"/>
      <c r="R44" s="74"/>
      <c r="S44" s="75"/>
      <c r="T44" s="78"/>
      <c r="U44" s="79"/>
      <c r="V44" s="79"/>
      <c r="W44" s="71"/>
      <c r="X44" s="71"/>
      <c r="Y44" s="71"/>
      <c r="Z44" s="72"/>
      <c r="AA44" s="73"/>
      <c r="AB44" s="73"/>
      <c r="AC44" s="73"/>
      <c r="AD44" s="73"/>
      <c r="AE44" s="80"/>
      <c r="AF44" s="79"/>
      <c r="AG44" s="79"/>
      <c r="AH44" s="79"/>
      <c r="AJ44" s="63"/>
      <c r="AK44" s="63"/>
      <c r="AL44" s="63"/>
    </row>
    <row r="45" spans="1:63" s="8" customFormat="1" ht="18" customHeight="1" x14ac:dyDescent="0.15">
      <c r="A45" s="86">
        <v>7</v>
      </c>
      <c r="B45" s="87" t="str">
        <f t="shared" ref="B45" si="198">PHONETIC(B46)</f>
        <v/>
      </c>
      <c r="C45" s="88"/>
      <c r="D45" s="89"/>
      <c r="E45" s="90"/>
      <c r="F45" s="90"/>
      <c r="G45" s="91"/>
      <c r="H45" s="92"/>
      <c r="I45" s="92"/>
      <c r="J45" s="85"/>
      <c r="K45" s="74"/>
      <c r="L45" s="74"/>
      <c r="M45" s="75"/>
      <c r="N45" s="78"/>
      <c r="O45" s="78"/>
      <c r="P45" s="85"/>
      <c r="Q45" s="74"/>
      <c r="R45" s="74"/>
      <c r="S45" s="75"/>
      <c r="T45" s="78"/>
      <c r="U45" s="102"/>
      <c r="V45" s="102"/>
      <c r="W45" s="103"/>
      <c r="X45" s="103"/>
      <c r="Y45" s="103"/>
      <c r="Z45" s="104"/>
      <c r="AA45" s="73">
        <f t="shared" ref="AA45" si="199">SUM(AJ45:AL45)</f>
        <v>0</v>
      </c>
      <c r="AB45" s="73"/>
      <c r="AC45" s="73"/>
      <c r="AD45" s="73"/>
      <c r="AE45" s="80"/>
      <c r="AF45" s="79"/>
      <c r="AG45" s="79"/>
      <c r="AH45" s="79"/>
      <c r="AJ45" s="63" t="str">
        <f t="shared" ref="AJ45" si="200">IF(U45=" ", ,IF(U45="基本単価",4100,""))</f>
        <v/>
      </c>
      <c r="AK45" s="63" t="str">
        <f t="shared" ref="AK45" si="201">IF(W45=" ", ,IF(W45="初回加算",3000,""))</f>
        <v/>
      </c>
      <c r="AL45" s="63" t="str">
        <f t="shared" ref="AL45" si="202">IF(Y45=" ", ,IF(Y45="連携加算",3000,""))</f>
        <v/>
      </c>
      <c r="AO45" s="12" t="str">
        <f t="shared" ref="AO45" si="203">IF(E45="","",IF(AY45=BK45,"適正","エラー"))</f>
        <v/>
      </c>
      <c r="AP45" s="69" t="e">
        <f t="shared" si="94"/>
        <v>#VALUE!</v>
      </c>
      <c r="AQ45" s="69" t="e">
        <f t="shared" si="95"/>
        <v>#VALUE!</v>
      </c>
      <c r="AR45" s="69" t="e">
        <f t="shared" si="95"/>
        <v>#VALUE!</v>
      </c>
      <c r="AS45" s="69" t="e">
        <f t="shared" si="95"/>
        <v>#VALUE!</v>
      </c>
      <c r="AT45" s="69" t="e">
        <f t="shared" si="95"/>
        <v>#VALUE!</v>
      </c>
      <c r="AU45" s="69" t="e">
        <f t="shared" si="95"/>
        <v>#VALUE!</v>
      </c>
      <c r="AV45" s="69" t="e">
        <f t="shared" si="95"/>
        <v>#VALUE!</v>
      </c>
      <c r="AW45" s="69" t="e">
        <f t="shared" si="95"/>
        <v>#VALUE!</v>
      </c>
      <c r="AX45" s="69" t="e">
        <f t="shared" si="95"/>
        <v>#VALUE!</v>
      </c>
      <c r="AY45" s="69" t="e">
        <f t="shared" si="95"/>
        <v>#VALUE!</v>
      </c>
      <c r="AZ45" t="e">
        <f t="shared" ref="AZ45" si="204">AZ$5*AP45</f>
        <v>#VALUE!</v>
      </c>
      <c r="BA45" t="e">
        <f t="shared" ref="BA45" si="205">BA$5*AQ45</f>
        <v>#VALUE!</v>
      </c>
      <c r="BB45" t="e">
        <f t="shared" ref="BB45" si="206">BB$5*AR45</f>
        <v>#VALUE!</v>
      </c>
      <c r="BC45" t="e">
        <f t="shared" ref="BC45" si="207">BC$5*AS45</f>
        <v>#VALUE!</v>
      </c>
      <c r="BD45" t="e">
        <f t="shared" ref="BD45" si="208">BD$5*AT45</f>
        <v>#VALUE!</v>
      </c>
      <c r="BE45" t="e">
        <f t="shared" ref="BE45" si="209">BE$5*AU45</f>
        <v>#VALUE!</v>
      </c>
      <c r="BF45" t="e">
        <f t="shared" ref="BF45" si="210">BF$5*AV45</f>
        <v>#VALUE!</v>
      </c>
      <c r="BG45" t="e">
        <f t="shared" ref="BG45" si="211">BG$5*AW45</f>
        <v>#VALUE!</v>
      </c>
      <c r="BH45" t="e">
        <f t="shared" ref="BH45" si="212">BH$5*AX45</f>
        <v>#VALUE!</v>
      </c>
      <c r="BI45" s="70" t="e">
        <f t="shared" ref="BI45" si="213">SUM(AZ45:BH45)</f>
        <v>#VALUE!</v>
      </c>
      <c r="BJ45" t="e">
        <f t="shared" ref="BJ45" si="214">ROUNDDOWN(BI45/11,0)</f>
        <v>#VALUE!</v>
      </c>
      <c r="BK45" t="e">
        <f t="shared" ref="BK45" si="215">IF(BJ45=0,BJ45,BI45-BJ45*11)</f>
        <v>#VALUE!</v>
      </c>
    </row>
    <row r="46" spans="1:63" s="8" customFormat="1" ht="18" customHeight="1" x14ac:dyDescent="0.15">
      <c r="A46" s="86"/>
      <c r="B46" s="82"/>
      <c r="C46" s="83"/>
      <c r="D46" s="84"/>
      <c r="E46" s="90"/>
      <c r="F46" s="90"/>
      <c r="G46" s="91"/>
      <c r="H46" s="92"/>
      <c r="I46" s="92"/>
      <c r="J46" s="85"/>
      <c r="K46" s="74"/>
      <c r="L46" s="74"/>
      <c r="M46" s="75"/>
      <c r="N46" s="78"/>
      <c r="O46" s="78"/>
      <c r="P46" s="85"/>
      <c r="Q46" s="74"/>
      <c r="R46" s="74"/>
      <c r="S46" s="75"/>
      <c r="T46" s="78"/>
      <c r="U46" s="79"/>
      <c r="V46" s="79"/>
      <c r="W46" s="71"/>
      <c r="X46" s="71"/>
      <c r="Y46" s="71"/>
      <c r="Z46" s="72"/>
      <c r="AA46" s="73"/>
      <c r="AB46" s="73"/>
      <c r="AC46" s="73"/>
      <c r="AD46" s="73"/>
      <c r="AE46" s="80"/>
      <c r="AF46" s="79"/>
      <c r="AG46" s="79"/>
      <c r="AH46" s="79"/>
      <c r="AJ46" s="63"/>
      <c r="AK46" s="63"/>
      <c r="AL46" s="63"/>
    </row>
    <row r="47" spans="1:63" s="8" customFormat="1" ht="18" customHeight="1" x14ac:dyDescent="0.15">
      <c r="A47" s="86">
        <v>8</v>
      </c>
      <c r="B47" s="87" t="str">
        <f t="shared" ref="B47" si="216">PHONETIC(B48)</f>
        <v/>
      </c>
      <c r="C47" s="88"/>
      <c r="D47" s="89"/>
      <c r="E47" s="90"/>
      <c r="F47" s="90"/>
      <c r="G47" s="91"/>
      <c r="H47" s="92"/>
      <c r="I47" s="92"/>
      <c r="J47" s="85"/>
      <c r="K47" s="74"/>
      <c r="L47" s="74"/>
      <c r="M47" s="75"/>
      <c r="N47" s="78"/>
      <c r="O47" s="78"/>
      <c r="P47" s="85"/>
      <c r="Q47" s="74"/>
      <c r="R47" s="74"/>
      <c r="S47" s="75"/>
      <c r="T47" s="78"/>
      <c r="U47" s="102"/>
      <c r="V47" s="102"/>
      <c r="W47" s="103"/>
      <c r="X47" s="103"/>
      <c r="Y47" s="103"/>
      <c r="Z47" s="104"/>
      <c r="AA47" s="73">
        <f t="shared" ref="AA47" si="217">SUM(AJ47:AL47)</f>
        <v>0</v>
      </c>
      <c r="AB47" s="73"/>
      <c r="AC47" s="73"/>
      <c r="AD47" s="73"/>
      <c r="AE47" s="80"/>
      <c r="AF47" s="79"/>
      <c r="AG47" s="79"/>
      <c r="AH47" s="79"/>
      <c r="AJ47" s="63" t="str">
        <f t="shared" ref="AJ47" si="218">IF(U47=" ", ,IF(U47="基本単価",4100,""))</f>
        <v/>
      </c>
      <c r="AK47" s="63" t="str">
        <f t="shared" ref="AK47" si="219">IF(W47=" ", ,IF(W47="初回加算",3000,""))</f>
        <v/>
      </c>
      <c r="AL47" s="63" t="str">
        <f t="shared" ref="AL47" si="220">IF(Y47=" ", ,IF(Y47="連携加算",3000,""))</f>
        <v/>
      </c>
      <c r="AO47" s="12" t="str">
        <f t="shared" ref="AO47" si="221">IF(E47="","",IF(AY47=BK47,"適正","エラー"))</f>
        <v/>
      </c>
      <c r="AP47" s="69" t="e">
        <f t="shared" si="94"/>
        <v>#VALUE!</v>
      </c>
      <c r="AQ47" s="69" t="e">
        <f t="shared" si="95"/>
        <v>#VALUE!</v>
      </c>
      <c r="AR47" s="69" t="e">
        <f t="shared" si="95"/>
        <v>#VALUE!</v>
      </c>
      <c r="AS47" s="69" t="e">
        <f t="shared" si="95"/>
        <v>#VALUE!</v>
      </c>
      <c r="AT47" s="69" t="e">
        <f t="shared" si="95"/>
        <v>#VALUE!</v>
      </c>
      <c r="AU47" s="69" t="e">
        <f t="shared" si="95"/>
        <v>#VALUE!</v>
      </c>
      <c r="AV47" s="69" t="e">
        <f t="shared" si="95"/>
        <v>#VALUE!</v>
      </c>
      <c r="AW47" s="69" t="e">
        <f t="shared" si="95"/>
        <v>#VALUE!</v>
      </c>
      <c r="AX47" s="69" t="e">
        <f t="shared" si="95"/>
        <v>#VALUE!</v>
      </c>
      <c r="AY47" s="69" t="e">
        <f t="shared" si="95"/>
        <v>#VALUE!</v>
      </c>
      <c r="AZ47" t="e">
        <f t="shared" ref="AZ47" si="222">AZ$5*AP47</f>
        <v>#VALUE!</v>
      </c>
      <c r="BA47" t="e">
        <f t="shared" ref="BA47" si="223">BA$5*AQ47</f>
        <v>#VALUE!</v>
      </c>
      <c r="BB47" t="e">
        <f t="shared" ref="BB47" si="224">BB$5*AR47</f>
        <v>#VALUE!</v>
      </c>
      <c r="BC47" t="e">
        <f t="shared" ref="BC47" si="225">BC$5*AS47</f>
        <v>#VALUE!</v>
      </c>
      <c r="BD47" t="e">
        <f t="shared" ref="BD47" si="226">BD$5*AT47</f>
        <v>#VALUE!</v>
      </c>
      <c r="BE47" t="e">
        <f t="shared" ref="BE47" si="227">BE$5*AU47</f>
        <v>#VALUE!</v>
      </c>
      <c r="BF47" t="e">
        <f t="shared" ref="BF47" si="228">BF$5*AV47</f>
        <v>#VALUE!</v>
      </c>
      <c r="BG47" t="e">
        <f t="shared" ref="BG47" si="229">BG$5*AW47</f>
        <v>#VALUE!</v>
      </c>
      <c r="BH47" t="e">
        <f t="shared" ref="BH47" si="230">BH$5*AX47</f>
        <v>#VALUE!</v>
      </c>
      <c r="BI47" s="70" t="e">
        <f t="shared" ref="BI47" si="231">SUM(AZ47:BH47)</f>
        <v>#VALUE!</v>
      </c>
      <c r="BJ47" t="e">
        <f t="shared" ref="BJ47" si="232">ROUNDDOWN(BI47/11,0)</f>
        <v>#VALUE!</v>
      </c>
      <c r="BK47" t="e">
        <f t="shared" ref="BK47" si="233">IF(BJ47=0,BJ47,BI47-BJ47*11)</f>
        <v>#VALUE!</v>
      </c>
    </row>
    <row r="48" spans="1:63" s="8" customFormat="1" ht="18" customHeight="1" x14ac:dyDescent="0.15">
      <c r="A48" s="86"/>
      <c r="B48" s="82"/>
      <c r="C48" s="83"/>
      <c r="D48" s="84"/>
      <c r="E48" s="90"/>
      <c r="F48" s="90"/>
      <c r="G48" s="91"/>
      <c r="H48" s="92"/>
      <c r="I48" s="92"/>
      <c r="J48" s="85"/>
      <c r="K48" s="74"/>
      <c r="L48" s="74"/>
      <c r="M48" s="75"/>
      <c r="N48" s="78"/>
      <c r="O48" s="78"/>
      <c r="P48" s="85"/>
      <c r="Q48" s="74"/>
      <c r="R48" s="74"/>
      <c r="S48" s="75"/>
      <c r="T48" s="78"/>
      <c r="U48" s="79"/>
      <c r="V48" s="79"/>
      <c r="W48" s="71"/>
      <c r="X48" s="71"/>
      <c r="Y48" s="71"/>
      <c r="Z48" s="72"/>
      <c r="AA48" s="73"/>
      <c r="AB48" s="73"/>
      <c r="AC48" s="73"/>
      <c r="AD48" s="73"/>
      <c r="AE48" s="80"/>
      <c r="AF48" s="79"/>
      <c r="AG48" s="79"/>
      <c r="AH48" s="79"/>
      <c r="AJ48" s="63"/>
      <c r="AK48" s="63"/>
      <c r="AL48" s="63"/>
    </row>
    <row r="49" spans="1:63" s="8" customFormat="1" ht="18" customHeight="1" x14ac:dyDescent="0.15">
      <c r="A49" s="86">
        <v>9</v>
      </c>
      <c r="B49" s="87" t="str">
        <f t="shared" ref="B49" si="234">PHONETIC(B50)</f>
        <v/>
      </c>
      <c r="C49" s="88"/>
      <c r="D49" s="89"/>
      <c r="E49" s="90"/>
      <c r="F49" s="90"/>
      <c r="G49" s="91"/>
      <c r="H49" s="92"/>
      <c r="I49" s="92"/>
      <c r="J49" s="85"/>
      <c r="K49" s="74"/>
      <c r="L49" s="74"/>
      <c r="M49" s="75"/>
      <c r="N49" s="78"/>
      <c r="O49" s="78"/>
      <c r="P49" s="85"/>
      <c r="Q49" s="74"/>
      <c r="R49" s="74"/>
      <c r="S49" s="75"/>
      <c r="T49" s="78"/>
      <c r="U49" s="102"/>
      <c r="V49" s="102"/>
      <c r="W49" s="103"/>
      <c r="X49" s="103"/>
      <c r="Y49" s="103"/>
      <c r="Z49" s="104"/>
      <c r="AA49" s="73">
        <f t="shared" ref="AA49" si="235">SUM(AJ49:AL49)</f>
        <v>0</v>
      </c>
      <c r="AB49" s="73"/>
      <c r="AC49" s="73"/>
      <c r="AD49" s="73"/>
      <c r="AE49" s="80"/>
      <c r="AF49" s="79"/>
      <c r="AG49" s="79"/>
      <c r="AH49" s="79"/>
      <c r="AJ49" s="63" t="str">
        <f t="shared" ref="AJ49" si="236">IF(U49=" ", ,IF(U49="基本単価",4100,""))</f>
        <v/>
      </c>
      <c r="AK49" s="63" t="str">
        <f t="shared" ref="AK49" si="237">IF(W49=" ", ,IF(W49="初回加算",3000,""))</f>
        <v/>
      </c>
      <c r="AL49" s="63" t="str">
        <f t="shared" ref="AL49" si="238">IF(Y49=" ", ,IF(Y49="連携加算",3000,""))</f>
        <v/>
      </c>
      <c r="AO49" s="12" t="str">
        <f t="shared" ref="AO49" si="239">IF(E49="","",IF(AY49=BK49,"適正","エラー"))</f>
        <v/>
      </c>
      <c r="AP49" s="69" t="e">
        <f t="shared" si="94"/>
        <v>#VALUE!</v>
      </c>
      <c r="AQ49" s="69" t="e">
        <f t="shared" si="95"/>
        <v>#VALUE!</v>
      </c>
      <c r="AR49" s="69" t="e">
        <f t="shared" si="95"/>
        <v>#VALUE!</v>
      </c>
      <c r="AS49" s="69" t="e">
        <f t="shared" si="95"/>
        <v>#VALUE!</v>
      </c>
      <c r="AT49" s="69" t="e">
        <f t="shared" si="95"/>
        <v>#VALUE!</v>
      </c>
      <c r="AU49" s="69" t="e">
        <f t="shared" si="95"/>
        <v>#VALUE!</v>
      </c>
      <c r="AV49" s="69" t="e">
        <f t="shared" si="95"/>
        <v>#VALUE!</v>
      </c>
      <c r="AW49" s="69" t="e">
        <f t="shared" si="95"/>
        <v>#VALUE!</v>
      </c>
      <c r="AX49" s="69" t="e">
        <f t="shared" si="95"/>
        <v>#VALUE!</v>
      </c>
      <c r="AY49" s="69" t="e">
        <f t="shared" si="95"/>
        <v>#VALUE!</v>
      </c>
      <c r="AZ49" t="e">
        <f t="shared" ref="AZ49" si="240">AZ$5*AP49</f>
        <v>#VALUE!</v>
      </c>
      <c r="BA49" t="e">
        <f t="shared" ref="BA49" si="241">BA$5*AQ49</f>
        <v>#VALUE!</v>
      </c>
      <c r="BB49" t="e">
        <f t="shared" ref="BB49" si="242">BB$5*AR49</f>
        <v>#VALUE!</v>
      </c>
      <c r="BC49" t="e">
        <f t="shared" ref="BC49" si="243">BC$5*AS49</f>
        <v>#VALUE!</v>
      </c>
      <c r="BD49" t="e">
        <f t="shared" ref="BD49" si="244">BD$5*AT49</f>
        <v>#VALUE!</v>
      </c>
      <c r="BE49" t="e">
        <f t="shared" ref="BE49" si="245">BE$5*AU49</f>
        <v>#VALUE!</v>
      </c>
      <c r="BF49" t="e">
        <f t="shared" ref="BF49" si="246">BF$5*AV49</f>
        <v>#VALUE!</v>
      </c>
      <c r="BG49" t="e">
        <f t="shared" ref="BG49" si="247">BG$5*AW49</f>
        <v>#VALUE!</v>
      </c>
      <c r="BH49" t="e">
        <f t="shared" ref="BH49" si="248">BH$5*AX49</f>
        <v>#VALUE!</v>
      </c>
      <c r="BI49" s="70" t="e">
        <f t="shared" ref="BI49" si="249">SUM(AZ49:BH49)</f>
        <v>#VALUE!</v>
      </c>
      <c r="BJ49" t="e">
        <f t="shared" ref="BJ49" si="250">ROUNDDOWN(BI49/11,0)</f>
        <v>#VALUE!</v>
      </c>
      <c r="BK49" t="e">
        <f t="shared" ref="BK49" si="251">IF(BJ49=0,BJ49,BI49-BJ49*11)</f>
        <v>#VALUE!</v>
      </c>
    </row>
    <row r="50" spans="1:63" s="8" customFormat="1" ht="18" customHeight="1" x14ac:dyDescent="0.15">
      <c r="A50" s="86"/>
      <c r="B50" s="82"/>
      <c r="C50" s="83"/>
      <c r="D50" s="84"/>
      <c r="E50" s="90"/>
      <c r="F50" s="90"/>
      <c r="G50" s="91"/>
      <c r="H50" s="92"/>
      <c r="I50" s="92"/>
      <c r="J50" s="85"/>
      <c r="K50" s="74"/>
      <c r="L50" s="74"/>
      <c r="M50" s="75"/>
      <c r="N50" s="78"/>
      <c r="O50" s="78"/>
      <c r="P50" s="85"/>
      <c r="Q50" s="74"/>
      <c r="R50" s="74"/>
      <c r="S50" s="75"/>
      <c r="T50" s="78"/>
      <c r="U50" s="79"/>
      <c r="V50" s="79"/>
      <c r="W50" s="71"/>
      <c r="X50" s="71"/>
      <c r="Y50" s="71"/>
      <c r="Z50" s="72"/>
      <c r="AA50" s="73"/>
      <c r="AB50" s="73"/>
      <c r="AC50" s="73"/>
      <c r="AD50" s="73"/>
      <c r="AE50" s="80"/>
      <c r="AF50" s="79"/>
      <c r="AG50" s="79"/>
      <c r="AH50" s="79"/>
      <c r="AJ50" s="63"/>
      <c r="AK50" s="63"/>
      <c r="AL50" s="63"/>
    </row>
    <row r="51" spans="1:63" s="8" customFormat="1" ht="18" customHeight="1" x14ac:dyDescent="0.15">
      <c r="A51" s="86">
        <v>10</v>
      </c>
      <c r="B51" s="87" t="str">
        <f t="shared" ref="B51" si="252">PHONETIC(B52)</f>
        <v/>
      </c>
      <c r="C51" s="88"/>
      <c r="D51" s="89"/>
      <c r="E51" s="90"/>
      <c r="F51" s="90"/>
      <c r="G51" s="91"/>
      <c r="H51" s="92"/>
      <c r="I51" s="92"/>
      <c r="J51" s="85"/>
      <c r="K51" s="74"/>
      <c r="L51" s="74"/>
      <c r="M51" s="75"/>
      <c r="N51" s="78"/>
      <c r="O51" s="78"/>
      <c r="P51" s="85"/>
      <c r="Q51" s="74"/>
      <c r="R51" s="74"/>
      <c r="S51" s="75"/>
      <c r="T51" s="78"/>
      <c r="U51" s="102"/>
      <c r="V51" s="102"/>
      <c r="W51" s="103"/>
      <c r="X51" s="103"/>
      <c r="Y51" s="103"/>
      <c r="Z51" s="104"/>
      <c r="AA51" s="73">
        <f t="shared" ref="AA51" si="253">SUM(AJ51:AL51)</f>
        <v>0</v>
      </c>
      <c r="AB51" s="73"/>
      <c r="AC51" s="73"/>
      <c r="AD51" s="73"/>
      <c r="AE51" s="80"/>
      <c r="AF51" s="79"/>
      <c r="AG51" s="79"/>
      <c r="AH51" s="79"/>
      <c r="AJ51" s="63" t="str">
        <f t="shared" ref="AJ51" si="254">IF(U51=" ", ,IF(U51="基本単価",4100,""))</f>
        <v/>
      </c>
      <c r="AK51" s="63" t="str">
        <f t="shared" ref="AK51" si="255">IF(W51=" ", ,IF(W51="初回加算",3000,""))</f>
        <v/>
      </c>
      <c r="AL51" s="63" t="str">
        <f t="shared" ref="AL51" si="256">IF(Y51=" ", ,IF(Y51="連携加算",3000,""))</f>
        <v/>
      </c>
      <c r="AO51" s="12" t="str">
        <f t="shared" ref="AO51" si="257">IF(E51="","",IF(AY51=BK51,"適正","エラー"))</f>
        <v/>
      </c>
      <c r="AP51" s="69" t="e">
        <f t="shared" si="94"/>
        <v>#VALUE!</v>
      </c>
      <c r="AQ51" s="69" t="e">
        <f t="shared" si="95"/>
        <v>#VALUE!</v>
      </c>
      <c r="AR51" s="69" t="e">
        <f t="shared" si="95"/>
        <v>#VALUE!</v>
      </c>
      <c r="AS51" s="69" t="e">
        <f t="shared" si="95"/>
        <v>#VALUE!</v>
      </c>
      <c r="AT51" s="69" t="e">
        <f t="shared" si="95"/>
        <v>#VALUE!</v>
      </c>
      <c r="AU51" s="69" t="e">
        <f t="shared" si="95"/>
        <v>#VALUE!</v>
      </c>
      <c r="AV51" s="69" t="e">
        <f t="shared" si="95"/>
        <v>#VALUE!</v>
      </c>
      <c r="AW51" s="69" t="e">
        <f t="shared" si="95"/>
        <v>#VALUE!</v>
      </c>
      <c r="AX51" s="69" t="e">
        <f t="shared" si="95"/>
        <v>#VALUE!</v>
      </c>
      <c r="AY51" s="69" t="e">
        <f t="shared" si="95"/>
        <v>#VALUE!</v>
      </c>
      <c r="AZ51" t="e">
        <f t="shared" ref="AZ51" si="258">AZ$5*AP51</f>
        <v>#VALUE!</v>
      </c>
      <c r="BA51" t="e">
        <f t="shared" ref="BA51" si="259">BA$5*AQ51</f>
        <v>#VALUE!</v>
      </c>
      <c r="BB51" t="e">
        <f t="shared" ref="BB51" si="260">BB$5*AR51</f>
        <v>#VALUE!</v>
      </c>
      <c r="BC51" t="e">
        <f t="shared" ref="BC51" si="261">BC$5*AS51</f>
        <v>#VALUE!</v>
      </c>
      <c r="BD51" t="e">
        <f t="shared" ref="BD51" si="262">BD$5*AT51</f>
        <v>#VALUE!</v>
      </c>
      <c r="BE51" t="e">
        <f t="shared" ref="BE51" si="263">BE$5*AU51</f>
        <v>#VALUE!</v>
      </c>
      <c r="BF51" t="e">
        <f t="shared" ref="BF51" si="264">BF$5*AV51</f>
        <v>#VALUE!</v>
      </c>
      <c r="BG51" t="e">
        <f t="shared" ref="BG51" si="265">BG$5*AW51</f>
        <v>#VALUE!</v>
      </c>
      <c r="BH51" t="e">
        <f t="shared" ref="BH51" si="266">BH$5*AX51</f>
        <v>#VALUE!</v>
      </c>
      <c r="BI51" s="70" t="e">
        <f t="shared" ref="BI51" si="267">SUM(AZ51:BH51)</f>
        <v>#VALUE!</v>
      </c>
      <c r="BJ51" t="e">
        <f t="shared" ref="BJ51" si="268">ROUNDDOWN(BI51/11,0)</f>
        <v>#VALUE!</v>
      </c>
      <c r="BK51" t="e">
        <f t="shared" ref="BK51" si="269">IF(BJ51=0,BJ51,BI51-BJ51*11)</f>
        <v>#VALUE!</v>
      </c>
    </row>
    <row r="52" spans="1:63" s="8" customFormat="1" ht="18" customHeight="1" x14ac:dyDescent="0.15">
      <c r="A52" s="86"/>
      <c r="B52" s="82"/>
      <c r="C52" s="83"/>
      <c r="D52" s="84"/>
      <c r="E52" s="90"/>
      <c r="F52" s="90"/>
      <c r="G52" s="91"/>
      <c r="H52" s="92"/>
      <c r="I52" s="92"/>
      <c r="J52" s="85"/>
      <c r="K52" s="74"/>
      <c r="L52" s="74"/>
      <c r="M52" s="75"/>
      <c r="N52" s="78"/>
      <c r="O52" s="78"/>
      <c r="P52" s="85"/>
      <c r="Q52" s="74"/>
      <c r="R52" s="74"/>
      <c r="S52" s="75"/>
      <c r="T52" s="78"/>
      <c r="U52" s="79"/>
      <c r="V52" s="79"/>
      <c r="W52" s="71"/>
      <c r="X52" s="71"/>
      <c r="Y52" s="71"/>
      <c r="Z52" s="72"/>
      <c r="AA52" s="98"/>
      <c r="AB52" s="98"/>
      <c r="AC52" s="98"/>
      <c r="AD52" s="98"/>
      <c r="AE52" s="80"/>
      <c r="AF52" s="79"/>
      <c r="AG52" s="79"/>
      <c r="AH52" s="79"/>
      <c r="AJ52" s="63"/>
      <c r="AK52" s="63"/>
      <c r="AL52" s="63"/>
    </row>
    <row r="53" spans="1:63" s="8" customFormat="1" x14ac:dyDescent="0.15">
      <c r="U53" s="8" t="s">
        <v>34</v>
      </c>
      <c r="AA53" s="118">
        <f>SUM(AA33:AD52)</f>
        <v>0</v>
      </c>
      <c r="AB53" s="118"/>
      <c r="AC53" s="118"/>
      <c r="AD53" s="118"/>
    </row>
  </sheetData>
  <mergeCells count="316">
    <mergeCell ref="E23:G24"/>
    <mergeCell ref="H23:I24"/>
    <mergeCell ref="J23:M23"/>
    <mergeCell ref="N23:O24"/>
    <mergeCell ref="Y23:Z24"/>
    <mergeCell ref="C5:I5"/>
    <mergeCell ref="T27:T28"/>
    <mergeCell ref="U27:V28"/>
    <mergeCell ref="P25:S26"/>
    <mergeCell ref="T25:T26"/>
    <mergeCell ref="U25:V26"/>
    <mergeCell ref="J21:M21"/>
    <mergeCell ref="N21:O22"/>
    <mergeCell ref="P23:S24"/>
    <mergeCell ref="T23:T24"/>
    <mergeCell ref="P21:S22"/>
    <mergeCell ref="T21:T22"/>
    <mergeCell ref="U21:V22"/>
    <mergeCell ref="P15:S16"/>
    <mergeCell ref="T15:T16"/>
    <mergeCell ref="U15:V16"/>
    <mergeCell ref="B26:D26"/>
    <mergeCell ref="J26:M26"/>
    <mergeCell ref="B28:D28"/>
    <mergeCell ref="J28:M28"/>
    <mergeCell ref="B27:D27"/>
    <mergeCell ref="E27:G28"/>
    <mergeCell ref="H27:I28"/>
    <mergeCell ref="J22:M22"/>
    <mergeCell ref="J24:M24"/>
    <mergeCell ref="AA17:AD18"/>
    <mergeCell ref="B18:D18"/>
    <mergeCell ref="J18:M18"/>
    <mergeCell ref="B19:D19"/>
    <mergeCell ref="E19:G20"/>
    <mergeCell ref="H19:I20"/>
    <mergeCell ref="J19:M19"/>
    <mergeCell ref="N19:O20"/>
    <mergeCell ref="P19:S20"/>
    <mergeCell ref="T19:T20"/>
    <mergeCell ref="J17:M17"/>
    <mergeCell ref="N17:O18"/>
    <mergeCell ref="P17:S18"/>
    <mergeCell ref="T17:T18"/>
    <mergeCell ref="U17:V18"/>
    <mergeCell ref="U19:V20"/>
    <mergeCell ref="N25:O26"/>
    <mergeCell ref="B20:D20"/>
    <mergeCell ref="J20:M20"/>
    <mergeCell ref="W23:X24"/>
    <mergeCell ref="AA23:AD24"/>
    <mergeCell ref="J11:M11"/>
    <mergeCell ref="N11:O12"/>
    <mergeCell ref="P11:S12"/>
    <mergeCell ref="T11:T12"/>
    <mergeCell ref="U11:V12"/>
    <mergeCell ref="AA15:AD16"/>
    <mergeCell ref="U23:V24"/>
    <mergeCell ref="B16:D16"/>
    <mergeCell ref="J16:M16"/>
    <mergeCell ref="U13:V14"/>
    <mergeCell ref="AA13:AD14"/>
    <mergeCell ref="B14:D14"/>
    <mergeCell ref="J14:M14"/>
    <mergeCell ref="B15:D15"/>
    <mergeCell ref="E15:G16"/>
    <mergeCell ref="H15:I16"/>
    <mergeCell ref="J15:M15"/>
    <mergeCell ref="N15:O16"/>
    <mergeCell ref="W15:X16"/>
    <mergeCell ref="Y15:Z16"/>
    <mergeCell ref="B12:D12"/>
    <mergeCell ref="J12:M12"/>
    <mergeCell ref="B13:D13"/>
    <mergeCell ref="E13:G14"/>
    <mergeCell ref="H13:I14"/>
    <mergeCell ref="J13:M13"/>
    <mergeCell ref="N13:O14"/>
    <mergeCell ref="P13:S14"/>
    <mergeCell ref="T13:T14"/>
    <mergeCell ref="A23:A24"/>
    <mergeCell ref="A25:A26"/>
    <mergeCell ref="A27:A28"/>
    <mergeCell ref="B11:D11"/>
    <mergeCell ref="E11:G12"/>
    <mergeCell ref="H11:I12"/>
    <mergeCell ref="B17:D17"/>
    <mergeCell ref="E17:G18"/>
    <mergeCell ref="H17:I18"/>
    <mergeCell ref="B23:D23"/>
    <mergeCell ref="A11:A12"/>
    <mergeCell ref="A13:A14"/>
    <mergeCell ref="A15:A16"/>
    <mergeCell ref="A17:A18"/>
    <mergeCell ref="A19:A20"/>
    <mergeCell ref="A21:A22"/>
    <mergeCell ref="B21:D21"/>
    <mergeCell ref="E21:G22"/>
    <mergeCell ref="H21:I22"/>
    <mergeCell ref="B22:D22"/>
    <mergeCell ref="B24:D24"/>
    <mergeCell ref="B25:D25"/>
    <mergeCell ref="E25:G26"/>
    <mergeCell ref="H25:I26"/>
    <mergeCell ref="A9:A10"/>
    <mergeCell ref="N9:O10"/>
    <mergeCell ref="P9:S10"/>
    <mergeCell ref="T9:T10"/>
    <mergeCell ref="U9:V10"/>
    <mergeCell ref="E7:G8"/>
    <mergeCell ref="H7:I8"/>
    <mergeCell ref="J7:M8"/>
    <mergeCell ref="N7:O8"/>
    <mergeCell ref="P7:S8"/>
    <mergeCell ref="T7:T8"/>
    <mergeCell ref="A7:A8"/>
    <mergeCell ref="B9:D9"/>
    <mergeCell ref="B10:D10"/>
    <mergeCell ref="E9:G10"/>
    <mergeCell ref="H9:I10"/>
    <mergeCell ref="J9:M9"/>
    <mergeCell ref="J10:M10"/>
    <mergeCell ref="AE7:AH8"/>
    <mergeCell ref="W9:X10"/>
    <mergeCell ref="Y9:Z10"/>
    <mergeCell ref="AE9:AH10"/>
    <mergeCell ref="W11:X12"/>
    <mergeCell ref="Y11:Z12"/>
    <mergeCell ref="AE11:AH12"/>
    <mergeCell ref="W13:X14"/>
    <mergeCell ref="Y13:Z14"/>
    <mergeCell ref="AE13:AH14"/>
    <mergeCell ref="AA7:AD8"/>
    <mergeCell ref="AA9:AD10"/>
    <mergeCell ref="AA11:AD12"/>
    <mergeCell ref="AE15:AH16"/>
    <mergeCell ref="W17:X18"/>
    <mergeCell ref="Y17:Z18"/>
    <mergeCell ref="AE17:AH18"/>
    <mergeCell ref="W19:X20"/>
    <mergeCell ref="Y19:Z20"/>
    <mergeCell ref="AE19:AH20"/>
    <mergeCell ref="W21:X22"/>
    <mergeCell ref="Y21:Z22"/>
    <mergeCell ref="AE21:AH22"/>
    <mergeCell ref="AA21:AD22"/>
    <mergeCell ref="AA19:AD20"/>
    <mergeCell ref="A33:A34"/>
    <mergeCell ref="B33:D33"/>
    <mergeCell ref="E33:G34"/>
    <mergeCell ref="H33:I34"/>
    <mergeCell ref="J33:M33"/>
    <mergeCell ref="N33:O34"/>
    <mergeCell ref="P33:S34"/>
    <mergeCell ref="T33:T34"/>
    <mergeCell ref="U33:V34"/>
    <mergeCell ref="B34:D34"/>
    <mergeCell ref="J34:M34"/>
    <mergeCell ref="H35:I36"/>
    <mergeCell ref="J35:M35"/>
    <mergeCell ref="N35:O36"/>
    <mergeCell ref="P35:S36"/>
    <mergeCell ref="T35:T36"/>
    <mergeCell ref="U35:V36"/>
    <mergeCell ref="AE23:AH24"/>
    <mergeCell ref="W25:X26"/>
    <mergeCell ref="Y25:Z26"/>
    <mergeCell ref="AE25:AH26"/>
    <mergeCell ref="W27:X28"/>
    <mergeCell ref="Y27:Z28"/>
    <mergeCell ref="AE27:AH28"/>
    <mergeCell ref="W33:X34"/>
    <mergeCell ref="Y33:Z34"/>
    <mergeCell ref="AA33:AD34"/>
    <mergeCell ref="AE33:AH34"/>
    <mergeCell ref="AA29:AD29"/>
    <mergeCell ref="AA25:AD26"/>
    <mergeCell ref="AA27:AD28"/>
    <mergeCell ref="J27:M27"/>
    <mergeCell ref="N27:O28"/>
    <mergeCell ref="P27:S28"/>
    <mergeCell ref="J25:M25"/>
    <mergeCell ref="W35:X36"/>
    <mergeCell ref="Y35:Z36"/>
    <mergeCell ref="AA35:AD36"/>
    <mergeCell ref="AE35:AH36"/>
    <mergeCell ref="B36:D36"/>
    <mergeCell ref="J36:M36"/>
    <mergeCell ref="A37:A38"/>
    <mergeCell ref="B37:D37"/>
    <mergeCell ref="E37:G38"/>
    <mergeCell ref="H37:I38"/>
    <mergeCell ref="J37:M37"/>
    <mergeCell ref="N37:O38"/>
    <mergeCell ref="P37:S38"/>
    <mergeCell ref="T37:T38"/>
    <mergeCell ref="U37:V38"/>
    <mergeCell ref="W37:X38"/>
    <mergeCell ref="Y37:Z38"/>
    <mergeCell ref="AA37:AD38"/>
    <mergeCell ref="AE37:AH38"/>
    <mergeCell ref="B38:D38"/>
    <mergeCell ref="J38:M38"/>
    <mergeCell ref="A35:A36"/>
    <mergeCell ref="B35:D35"/>
    <mergeCell ref="E35:G36"/>
    <mergeCell ref="A39:A40"/>
    <mergeCell ref="B39:D39"/>
    <mergeCell ref="E39:G40"/>
    <mergeCell ref="H39:I40"/>
    <mergeCell ref="J39:M39"/>
    <mergeCell ref="N39:O40"/>
    <mergeCell ref="P39:S40"/>
    <mergeCell ref="T39:T40"/>
    <mergeCell ref="U39:V40"/>
    <mergeCell ref="AE43:AH44"/>
    <mergeCell ref="B44:D44"/>
    <mergeCell ref="J44:M44"/>
    <mergeCell ref="A41:A42"/>
    <mergeCell ref="B41:D41"/>
    <mergeCell ref="E41:G42"/>
    <mergeCell ref="H41:I42"/>
    <mergeCell ref="J41:M41"/>
    <mergeCell ref="N41:O42"/>
    <mergeCell ref="P41:S42"/>
    <mergeCell ref="T41:T42"/>
    <mergeCell ref="U41:V42"/>
    <mergeCell ref="B42:D42"/>
    <mergeCell ref="J42:M42"/>
    <mergeCell ref="W39:X40"/>
    <mergeCell ref="Y39:Z40"/>
    <mergeCell ref="AA39:AD40"/>
    <mergeCell ref="AE39:AH40"/>
    <mergeCell ref="B40:D40"/>
    <mergeCell ref="J40:M40"/>
    <mergeCell ref="W41:X42"/>
    <mergeCell ref="Y41:Z42"/>
    <mergeCell ref="AA41:AD42"/>
    <mergeCell ref="AE41:AH42"/>
    <mergeCell ref="W45:X46"/>
    <mergeCell ref="Y45:Z46"/>
    <mergeCell ref="AA45:AD46"/>
    <mergeCell ref="AE45:AH46"/>
    <mergeCell ref="B46:D46"/>
    <mergeCell ref="J46:M46"/>
    <mergeCell ref="A43:A44"/>
    <mergeCell ref="B43:D43"/>
    <mergeCell ref="E43:G44"/>
    <mergeCell ref="H43:I44"/>
    <mergeCell ref="J43:M43"/>
    <mergeCell ref="N43:O44"/>
    <mergeCell ref="A45:A46"/>
    <mergeCell ref="B45:D45"/>
    <mergeCell ref="E45:G46"/>
    <mergeCell ref="H45:I46"/>
    <mergeCell ref="J45:M45"/>
    <mergeCell ref="N45:O46"/>
    <mergeCell ref="P45:S46"/>
    <mergeCell ref="T45:T46"/>
    <mergeCell ref="U45:V46"/>
    <mergeCell ref="P43:S44"/>
    <mergeCell ref="T43:T44"/>
    <mergeCell ref="U43:V44"/>
    <mergeCell ref="A47:A48"/>
    <mergeCell ref="B47:D47"/>
    <mergeCell ref="E47:G48"/>
    <mergeCell ref="H47:I48"/>
    <mergeCell ref="J47:M47"/>
    <mergeCell ref="N47:O48"/>
    <mergeCell ref="P47:S48"/>
    <mergeCell ref="T47:T48"/>
    <mergeCell ref="U47:V48"/>
    <mergeCell ref="A49:A50"/>
    <mergeCell ref="B49:D49"/>
    <mergeCell ref="E49:G50"/>
    <mergeCell ref="H49:I50"/>
    <mergeCell ref="J49:M49"/>
    <mergeCell ref="N49:O50"/>
    <mergeCell ref="P49:S50"/>
    <mergeCell ref="T49:T50"/>
    <mergeCell ref="U49:V50"/>
    <mergeCell ref="B50:D50"/>
    <mergeCell ref="J50:M50"/>
    <mergeCell ref="A51:A52"/>
    <mergeCell ref="B51:D51"/>
    <mergeCell ref="E51:G52"/>
    <mergeCell ref="H51:I52"/>
    <mergeCell ref="J51:M51"/>
    <mergeCell ref="N51:O52"/>
    <mergeCell ref="P51:S52"/>
    <mergeCell ref="T51:T52"/>
    <mergeCell ref="U51:V52"/>
    <mergeCell ref="W51:X52"/>
    <mergeCell ref="Y51:Z52"/>
    <mergeCell ref="AA51:AD52"/>
    <mergeCell ref="AE51:AH52"/>
    <mergeCell ref="B52:D52"/>
    <mergeCell ref="J52:M52"/>
    <mergeCell ref="AA53:AD53"/>
    <mergeCell ref="U7:Z7"/>
    <mergeCell ref="U8:V8"/>
    <mergeCell ref="W8:X8"/>
    <mergeCell ref="Y8:Z8"/>
    <mergeCell ref="W47:X48"/>
    <mergeCell ref="Y47:Z48"/>
    <mergeCell ref="AA47:AD48"/>
    <mergeCell ref="AE47:AH48"/>
    <mergeCell ref="B48:D48"/>
    <mergeCell ref="J48:M48"/>
    <mergeCell ref="W49:X50"/>
    <mergeCell ref="Y49:Z50"/>
    <mergeCell ref="AA49:AD50"/>
    <mergeCell ref="AE49:AH50"/>
    <mergeCell ref="W43:X44"/>
    <mergeCell ref="Y43:Z44"/>
    <mergeCell ref="AA43:AD44"/>
  </mergeCells>
  <phoneticPr fontId="2"/>
  <dataValidations xWindow="123" yWindow="413" count="4">
    <dataValidation type="list" allowBlank="1" showInputMessage="1" showErrorMessage="1" sqref="H9:I28 H33:I52">
      <formula1>状態区分</formula1>
    </dataValidation>
    <dataValidation allowBlank="1" showInputMessage="1" showErrorMessage="1" promptTitle="フリガナ" prompt="自動設定されています_x000a_異なる場合は上書きしてください" sqref="B9:D9 B11:D11 B13:D13 B15:D15 B17:D17 B19:D19 B21:D21 B23:D23 B25:D25 B27:D27 B33:D33 B35:D35 B37:D37 B39:D39 B41:D41 B43:D43 B45:D45 B47:D47 B49:D49 B51:D51"/>
    <dataValidation imeMode="off" allowBlank="1" showInputMessage="1" showErrorMessage="1" sqref="P33:S52 P9:S28"/>
    <dataValidation type="custom" errorStyle="warning" imeMode="off" operator="lessThan" allowBlank="1" showInputMessage="1" showErrorMessage="1" error="被保険者番号が誤りではありませんか。" sqref="E33:G52 E9:G28">
      <formula1>AO9="適正"</formula1>
    </dataValidation>
  </dataValidations>
  <pageMargins left="0.70866141732283472" right="0.70866141732283472" top="0.74803149606299213" bottom="0.74803149606299213" header="0.31496062992125984" footer="0.31496062992125984"/>
  <pageSetup paperSize="9" orientation="landscape" horizontalDpi="4294967293" verticalDpi="0" r:id="rId1"/>
  <headerFooter>
    <oddFooter>&amp;C&amp;P</oddFooter>
  </headerFooter>
  <legacyDrawing r:id="rId2"/>
  <extLst>
    <ext xmlns:x14="http://schemas.microsoft.com/office/spreadsheetml/2009/9/main" uri="{CCE6A557-97BC-4b89-ADB6-D9C93CAAB3DF}">
      <x14:dataValidations xmlns:xm="http://schemas.microsoft.com/office/excel/2006/main" xWindow="123" yWindow="413" count="8">
        <x14:dataValidation type="list" allowBlank="1" showInputMessage="1" showErrorMessage="1">
          <x14:formula1>
            <xm:f>リスト!$E$2:$E$5</xm:f>
          </x14:formula1>
          <xm:sqref>N9:O28 N33:O52</xm:sqref>
        </x14:dataValidation>
        <x14:dataValidation type="list" allowBlank="1" showInputMessage="1" showErrorMessage="1">
          <x14:formula1>
            <xm:f>リスト!$F$2:$F$4</xm:f>
          </x14:formula1>
          <xm:sqref>T9:T28 T33:T52</xm:sqref>
        </x14:dataValidation>
        <x14:dataValidation type="list" allowBlank="1" showInputMessage="1" showErrorMessage="1">
          <x14:formula1>
            <xm:f>リスト!$H$2:$H$13</xm:f>
          </x14:formula1>
          <xm:sqref>AE9:AH28 AE33:AH52</xm:sqref>
        </x14:dataValidation>
        <x14:dataValidation type="list" allowBlank="1" showInputMessage="1" showErrorMessage="1">
          <x14:formula1>
            <xm:f>リスト!$A$2:$A$12</xm:f>
          </x14:formula1>
          <xm:sqref>D3</xm:sqref>
        </x14:dataValidation>
        <x14:dataValidation type="list" allowBlank="1" showInputMessage="1" showErrorMessage="1">
          <x14:formula1>
            <xm:f>リスト!$B$2:$B$14</xm:f>
          </x14:formula1>
          <xm:sqref>F3</xm:sqref>
        </x14:dataValidation>
        <x14:dataValidation type="list" allowBlank="1" showInputMessage="1" showErrorMessage="1">
          <x14:formula1>
            <xm:f>リスト!$G$2:$G$5</xm:f>
          </x14:formula1>
          <xm:sqref>Y9:Z28 Y33:Z52</xm:sqref>
        </x14:dataValidation>
        <x14:dataValidation type="list" allowBlank="1" showInputMessage="1" showErrorMessage="1">
          <x14:formula1>
            <xm:f>リスト!$G$2:$G$3</xm:f>
          </x14:formula1>
          <xm:sqref>U9:V28 U33:V52</xm:sqref>
        </x14:dataValidation>
        <x14:dataValidation type="list" allowBlank="1" showInputMessage="1" showErrorMessage="1">
          <x14:formula1>
            <xm:f>リスト!$G$2:$G$4</xm:f>
          </x14:formula1>
          <xm:sqref>W9:X28 W33:X52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3"/>
  <sheetViews>
    <sheetView topLeftCell="AH1" zoomScale="87" zoomScaleNormal="87" workbookViewId="0">
      <selection activeCell="BH9" sqref="BH9"/>
    </sheetView>
  </sheetViews>
  <sheetFormatPr defaultRowHeight="13.5" x14ac:dyDescent="0.15"/>
  <cols>
    <col min="1" max="1" width="3.625" customWidth="1"/>
    <col min="2" max="2" width="4.875" customWidth="1"/>
    <col min="3" max="3" width="4.375" customWidth="1"/>
    <col min="4" max="4" width="4.25" customWidth="1"/>
    <col min="5" max="7" width="3.375" customWidth="1"/>
    <col min="8" max="9" width="5.25" customWidth="1"/>
    <col min="10" max="20" width="4.375" customWidth="1"/>
    <col min="21" max="23" width="3" customWidth="1"/>
    <col min="24" max="24" width="2.25" customWidth="1"/>
    <col min="25" max="28" width="2.875" customWidth="1"/>
    <col min="29" max="32" width="5.625" customWidth="1"/>
    <col min="33" max="33" width="4.625" customWidth="1"/>
    <col min="34" max="35" width="7.125" customWidth="1"/>
    <col min="36" max="50" width="4.625" customWidth="1"/>
  </cols>
  <sheetData>
    <row r="1" spans="1:60" x14ac:dyDescent="0.15">
      <c r="A1" t="s">
        <v>0</v>
      </c>
    </row>
    <row r="3" spans="1:60" ht="18" customHeight="1" x14ac:dyDescent="0.15">
      <c r="C3" s="4" t="s">
        <v>1</v>
      </c>
      <c r="D3" s="62"/>
      <c r="E3" s="1" t="s">
        <v>2</v>
      </c>
      <c r="F3" s="62"/>
      <c r="G3" s="1" t="s">
        <v>193</v>
      </c>
      <c r="H3" s="1"/>
      <c r="I3" s="1"/>
      <c r="J3" s="1"/>
      <c r="K3" s="1"/>
      <c r="L3" s="1"/>
      <c r="M3" s="1"/>
      <c r="N3" s="1"/>
      <c r="O3" s="1"/>
      <c r="P3" s="1"/>
    </row>
    <row r="4" spans="1:60" x14ac:dyDescent="0.15">
      <c r="AW4" s="64"/>
      <c r="AX4" s="64"/>
      <c r="AY4" s="64" t="s">
        <v>171</v>
      </c>
      <c r="AZ4" s="64"/>
      <c r="BA4" s="64"/>
      <c r="BB4" s="64"/>
      <c r="BC4" s="64"/>
      <c r="BD4" s="64"/>
      <c r="BE4" s="64"/>
    </row>
    <row r="5" spans="1:60" x14ac:dyDescent="0.15">
      <c r="A5" t="s">
        <v>3</v>
      </c>
      <c r="C5" s="115"/>
      <c r="D5" s="115"/>
      <c r="E5" s="115"/>
      <c r="F5" s="115"/>
      <c r="G5" s="115"/>
      <c r="H5" s="115"/>
      <c r="I5" s="115"/>
      <c r="AW5" s="64">
        <v>2</v>
      </c>
      <c r="AX5" s="64">
        <v>1</v>
      </c>
      <c r="AY5" s="64">
        <v>2</v>
      </c>
      <c r="AZ5" s="64">
        <v>1</v>
      </c>
      <c r="BA5" s="64">
        <v>2</v>
      </c>
      <c r="BB5" s="64">
        <v>1</v>
      </c>
      <c r="BC5" s="64">
        <v>2</v>
      </c>
      <c r="BD5" s="64">
        <v>1</v>
      </c>
      <c r="BE5" s="64">
        <v>2</v>
      </c>
    </row>
    <row r="7" spans="1:60" s="8" customFormat="1" ht="18" customHeight="1" x14ac:dyDescent="0.15">
      <c r="A7" s="86" t="s">
        <v>5</v>
      </c>
      <c r="B7" s="5" t="s">
        <v>15</v>
      </c>
      <c r="C7" s="6"/>
      <c r="D7" s="7"/>
      <c r="E7" s="116" t="s">
        <v>35</v>
      </c>
      <c r="F7" s="86"/>
      <c r="G7" s="86"/>
      <c r="H7" s="86" t="s">
        <v>7</v>
      </c>
      <c r="I7" s="86"/>
      <c r="J7" s="86" t="s">
        <v>8</v>
      </c>
      <c r="K7" s="86"/>
      <c r="L7" s="86"/>
      <c r="M7" s="86"/>
      <c r="N7" s="86" t="s">
        <v>10</v>
      </c>
      <c r="O7" s="86"/>
      <c r="P7" s="86" t="s">
        <v>11</v>
      </c>
      <c r="Q7" s="86"/>
      <c r="R7" s="86"/>
      <c r="S7" s="86"/>
      <c r="T7" s="86" t="s">
        <v>12</v>
      </c>
      <c r="U7" s="109" t="s">
        <v>14</v>
      </c>
      <c r="V7" s="110"/>
      <c r="W7" s="110"/>
      <c r="X7" s="111"/>
      <c r="Y7" s="86" t="s">
        <v>27</v>
      </c>
      <c r="Z7" s="86"/>
      <c r="AA7" s="86"/>
      <c r="AB7" s="86"/>
      <c r="AC7" s="116" t="s">
        <v>64</v>
      </c>
      <c r="AD7" s="86"/>
      <c r="AE7" s="86"/>
      <c r="AF7" s="86"/>
      <c r="AL7"/>
      <c r="AM7" s="65"/>
      <c r="AN7" s="65"/>
      <c r="AO7" s="65" t="s">
        <v>172</v>
      </c>
      <c r="AP7" s="65"/>
      <c r="AQ7" s="65"/>
      <c r="AR7" s="65"/>
      <c r="AS7" s="65"/>
      <c r="AT7" s="65"/>
      <c r="AU7" s="65"/>
      <c r="AV7" s="65"/>
      <c r="AW7" s="64"/>
      <c r="AX7" s="64"/>
      <c r="AY7" s="64" t="s">
        <v>173</v>
      </c>
      <c r="AZ7" s="64"/>
      <c r="BA7" s="64"/>
      <c r="BB7" s="64"/>
      <c r="BC7" s="64"/>
      <c r="BD7" s="64"/>
      <c r="BE7" s="64"/>
      <c r="BF7" s="64" t="s">
        <v>63</v>
      </c>
      <c r="BG7" s="65" t="s">
        <v>174</v>
      </c>
      <c r="BH7" s="66" t="s">
        <v>175</v>
      </c>
    </row>
    <row r="8" spans="1:60" s="8" customFormat="1" ht="18" customHeight="1" x14ac:dyDescent="0.15">
      <c r="A8" s="86"/>
      <c r="B8" s="9" t="s">
        <v>6</v>
      </c>
      <c r="C8" s="10"/>
      <c r="D8" s="11"/>
      <c r="E8" s="117"/>
      <c r="F8" s="117"/>
      <c r="G8" s="117"/>
      <c r="H8" s="117"/>
      <c r="I8" s="117"/>
      <c r="J8" s="117"/>
      <c r="K8" s="117"/>
      <c r="L8" s="117"/>
      <c r="M8" s="117"/>
      <c r="N8" s="117"/>
      <c r="O8" s="117"/>
      <c r="P8" s="117"/>
      <c r="Q8" s="117"/>
      <c r="R8" s="117"/>
      <c r="S8" s="117"/>
      <c r="T8" s="117"/>
      <c r="U8" s="112" t="s">
        <v>150</v>
      </c>
      <c r="V8" s="113"/>
      <c r="W8" s="113" t="s">
        <v>151</v>
      </c>
      <c r="X8" s="113"/>
      <c r="Y8" s="117"/>
      <c r="Z8" s="117"/>
      <c r="AA8" s="117"/>
      <c r="AB8" s="117"/>
      <c r="AC8" s="117"/>
      <c r="AD8" s="117"/>
      <c r="AE8" s="117"/>
      <c r="AF8" s="117"/>
      <c r="AL8" t="s">
        <v>176</v>
      </c>
      <c r="AM8" s="65">
        <v>1</v>
      </c>
      <c r="AN8" s="65">
        <v>2</v>
      </c>
      <c r="AO8" s="65">
        <v>3</v>
      </c>
      <c r="AP8" s="65">
        <v>4</v>
      </c>
      <c r="AQ8" s="65">
        <v>5</v>
      </c>
      <c r="AR8" s="65">
        <v>6</v>
      </c>
      <c r="AS8" s="65">
        <v>7</v>
      </c>
      <c r="AT8" s="65">
        <v>8</v>
      </c>
      <c r="AU8" s="65">
        <v>9</v>
      </c>
      <c r="AV8" s="65">
        <v>10</v>
      </c>
      <c r="AW8" s="64"/>
      <c r="AX8" s="64"/>
      <c r="AY8" s="64"/>
      <c r="AZ8" s="64"/>
      <c r="BA8" s="64"/>
      <c r="BB8" s="64"/>
      <c r="BC8" s="64"/>
      <c r="BD8" s="64"/>
      <c r="BE8" s="64"/>
      <c r="BF8" s="64"/>
      <c r="BG8" s="65"/>
      <c r="BH8" s="67" t="s">
        <v>177</v>
      </c>
    </row>
    <row r="9" spans="1:60" s="8" customFormat="1" ht="18" customHeight="1" x14ac:dyDescent="0.15">
      <c r="A9" s="86">
        <v>1</v>
      </c>
      <c r="B9" s="87" t="str">
        <f t="shared" ref="B9" si="0">PHONETIC(B10)</f>
        <v/>
      </c>
      <c r="C9" s="88"/>
      <c r="D9" s="89"/>
      <c r="E9" s="90"/>
      <c r="F9" s="90"/>
      <c r="G9" s="91"/>
      <c r="H9" s="107"/>
      <c r="I9" s="107"/>
      <c r="J9" s="85"/>
      <c r="K9" s="74"/>
      <c r="L9" s="74"/>
      <c r="M9" s="75"/>
      <c r="N9" s="108"/>
      <c r="O9" s="108"/>
      <c r="P9" s="85"/>
      <c r="Q9" s="74"/>
      <c r="R9" s="74"/>
      <c r="S9" s="75"/>
      <c r="T9" s="108"/>
      <c r="U9" s="102"/>
      <c r="V9" s="102"/>
      <c r="W9" s="103"/>
      <c r="X9" s="120"/>
      <c r="Y9" s="101">
        <f>SUM(AH9:AI9)</f>
        <v>0</v>
      </c>
      <c r="Z9" s="101"/>
      <c r="AA9" s="101"/>
      <c r="AB9" s="101"/>
      <c r="AC9" s="105"/>
      <c r="AD9" s="102"/>
      <c r="AE9" s="102"/>
      <c r="AF9" s="106"/>
      <c r="AH9" s="63" t="str">
        <f t="shared" ref="AH9" si="1">IF(U9=" ", ,IF(U9="基本単価",3000,""))</f>
        <v/>
      </c>
      <c r="AI9" s="63" t="str">
        <f>IF(W9=" ", ,IF(W9="初回加算",3000,""))</f>
        <v/>
      </c>
      <c r="AL9" s="12" t="str">
        <f>IF(E9="","",IF(AV9=BH9,"適正","エラー"))</f>
        <v/>
      </c>
      <c r="AM9" s="69" t="e">
        <f>IF(MID($E9,AM$8,1)="h",4,MID($E9,AM$8,1)*1)</f>
        <v>#VALUE!</v>
      </c>
      <c r="AN9" s="69" t="e">
        <f>MID($E9,AN$8,1)*1</f>
        <v>#VALUE!</v>
      </c>
      <c r="AO9" s="69" t="e">
        <f>MID($E9,AO$8,1)*1</f>
        <v>#VALUE!</v>
      </c>
      <c r="AP9" s="69" t="e">
        <f t="shared" ref="AP9:AV23" si="2">MID($E9,AP$8,1)*1</f>
        <v>#VALUE!</v>
      </c>
      <c r="AQ9" s="69" t="e">
        <f t="shared" si="2"/>
        <v>#VALUE!</v>
      </c>
      <c r="AR9" s="69" t="e">
        <f t="shared" si="2"/>
        <v>#VALUE!</v>
      </c>
      <c r="AS9" s="69" t="e">
        <f t="shared" si="2"/>
        <v>#VALUE!</v>
      </c>
      <c r="AT9" s="69" t="e">
        <f t="shared" si="2"/>
        <v>#VALUE!</v>
      </c>
      <c r="AU9" s="69" t="e">
        <f t="shared" si="2"/>
        <v>#VALUE!</v>
      </c>
      <c r="AV9" s="69" t="e">
        <f t="shared" si="2"/>
        <v>#VALUE!</v>
      </c>
      <c r="AW9" t="e">
        <f>AW$5*AM9</f>
        <v>#VALUE!</v>
      </c>
      <c r="AX9" t="e">
        <f t="shared" ref="AX9:BE9" si="3">AX$5*AN9</f>
        <v>#VALUE!</v>
      </c>
      <c r="AY9" t="e">
        <f t="shared" si="3"/>
        <v>#VALUE!</v>
      </c>
      <c r="AZ9" t="e">
        <f t="shared" si="3"/>
        <v>#VALUE!</v>
      </c>
      <c r="BA9" t="e">
        <f t="shared" si="3"/>
        <v>#VALUE!</v>
      </c>
      <c r="BB9" t="e">
        <f t="shared" si="3"/>
        <v>#VALUE!</v>
      </c>
      <c r="BC9" t="e">
        <f t="shared" si="3"/>
        <v>#VALUE!</v>
      </c>
      <c r="BD9" t="e">
        <f t="shared" si="3"/>
        <v>#VALUE!</v>
      </c>
      <c r="BE9" t="e">
        <f t="shared" si="3"/>
        <v>#VALUE!</v>
      </c>
      <c r="BF9" s="70" t="e">
        <f>SUM(AW9:BE9)</f>
        <v>#VALUE!</v>
      </c>
      <c r="BG9" t="e">
        <f>ROUNDDOWN(BF9/11,0)</f>
        <v>#VALUE!</v>
      </c>
      <c r="BH9" t="e">
        <f>IF(BG9=0,BG9,BF9-BG9*11)</f>
        <v>#VALUE!</v>
      </c>
    </row>
    <row r="10" spans="1:60" s="8" customFormat="1" ht="18" customHeight="1" x14ac:dyDescent="0.15">
      <c r="A10" s="86"/>
      <c r="B10" s="82"/>
      <c r="C10" s="83"/>
      <c r="D10" s="84"/>
      <c r="E10" s="90"/>
      <c r="F10" s="90"/>
      <c r="G10" s="91"/>
      <c r="H10" s="92"/>
      <c r="I10" s="92"/>
      <c r="J10" s="85"/>
      <c r="K10" s="74"/>
      <c r="L10" s="74"/>
      <c r="M10" s="75"/>
      <c r="N10" s="78"/>
      <c r="O10" s="78"/>
      <c r="P10" s="85"/>
      <c r="Q10" s="74"/>
      <c r="R10" s="74"/>
      <c r="S10" s="75"/>
      <c r="T10" s="78"/>
      <c r="U10" s="79"/>
      <c r="V10" s="79"/>
      <c r="W10" s="71"/>
      <c r="X10" s="119"/>
      <c r="Y10" s="73"/>
      <c r="Z10" s="73"/>
      <c r="AA10" s="73"/>
      <c r="AB10" s="73"/>
      <c r="AC10" s="80"/>
      <c r="AD10" s="79"/>
      <c r="AE10" s="79"/>
      <c r="AF10" s="81"/>
      <c r="AH10" s="63"/>
      <c r="AI10" s="63"/>
    </row>
    <row r="11" spans="1:60" s="8" customFormat="1" ht="18" customHeight="1" x14ac:dyDescent="0.15">
      <c r="A11" s="86">
        <v>2</v>
      </c>
      <c r="B11" s="87" t="str">
        <f t="shared" ref="B11" si="4">PHONETIC(B12)</f>
        <v/>
      </c>
      <c r="C11" s="88"/>
      <c r="D11" s="89"/>
      <c r="E11" s="90"/>
      <c r="F11" s="90"/>
      <c r="G11" s="91"/>
      <c r="H11" s="92"/>
      <c r="I11" s="92"/>
      <c r="J11" s="85"/>
      <c r="K11" s="74"/>
      <c r="L11" s="74"/>
      <c r="M11" s="75"/>
      <c r="N11" s="78"/>
      <c r="O11" s="78"/>
      <c r="P11" s="85"/>
      <c r="Q11" s="74"/>
      <c r="R11" s="74"/>
      <c r="S11" s="75"/>
      <c r="T11" s="78"/>
      <c r="U11" s="79"/>
      <c r="V11" s="79"/>
      <c r="W11" s="71"/>
      <c r="X11" s="119"/>
      <c r="Y11" s="73">
        <f>SUM(AH11:AI11)</f>
        <v>0</v>
      </c>
      <c r="Z11" s="73"/>
      <c r="AA11" s="73"/>
      <c r="AB11" s="73"/>
      <c r="AC11" s="80"/>
      <c r="AD11" s="79"/>
      <c r="AE11" s="79"/>
      <c r="AF11" s="81"/>
      <c r="AH11" s="63" t="str">
        <f t="shared" ref="AH11" si="5">IF(U11=" ", ,IF(U11="基本単価",3000,""))</f>
        <v/>
      </c>
      <c r="AI11" s="63" t="str">
        <f>IF(W11=" ", ,IF(W11="初回加算",3000,""))</f>
        <v/>
      </c>
      <c r="AL11" s="12" t="str">
        <f t="shared" ref="AL11" si="6">IF(E11="","",IF(AV11=BH11,"適正","エラー"))</f>
        <v/>
      </c>
      <c r="AM11" s="69" t="e">
        <f>IF(MID($E11,AM$8,1)="h",4,MID($E11,AM$8,1)*1)</f>
        <v>#VALUE!</v>
      </c>
      <c r="AN11" s="69" t="e">
        <f>MID($E11,AN$8,1)*1</f>
        <v>#VALUE!</v>
      </c>
      <c r="AO11" s="69" t="e">
        <f>MID($E11,AO$8,1)*1</f>
        <v>#VALUE!</v>
      </c>
      <c r="AP11" s="69" t="e">
        <f t="shared" si="2"/>
        <v>#VALUE!</v>
      </c>
      <c r="AQ11" s="69" t="e">
        <f t="shared" si="2"/>
        <v>#VALUE!</v>
      </c>
      <c r="AR11" s="69" t="e">
        <f t="shared" si="2"/>
        <v>#VALUE!</v>
      </c>
      <c r="AS11" s="69" t="e">
        <f t="shared" si="2"/>
        <v>#VALUE!</v>
      </c>
      <c r="AT11" s="69" t="e">
        <f t="shared" si="2"/>
        <v>#VALUE!</v>
      </c>
      <c r="AU11" s="69" t="e">
        <f t="shared" si="2"/>
        <v>#VALUE!</v>
      </c>
      <c r="AV11" s="69" t="e">
        <f t="shared" si="2"/>
        <v>#VALUE!</v>
      </c>
      <c r="AW11" t="e">
        <f>AW$5*AM11</f>
        <v>#VALUE!</v>
      </c>
      <c r="AX11" t="e">
        <f t="shared" ref="AX11:BE11" si="7">AX$5*AN11</f>
        <v>#VALUE!</v>
      </c>
      <c r="AY11" t="e">
        <f t="shared" si="7"/>
        <v>#VALUE!</v>
      </c>
      <c r="AZ11" t="e">
        <f t="shared" si="7"/>
        <v>#VALUE!</v>
      </c>
      <c r="BA11" t="e">
        <f t="shared" si="7"/>
        <v>#VALUE!</v>
      </c>
      <c r="BB11" t="e">
        <f t="shared" si="7"/>
        <v>#VALUE!</v>
      </c>
      <c r="BC11" t="e">
        <f t="shared" si="7"/>
        <v>#VALUE!</v>
      </c>
      <c r="BD11" t="e">
        <f t="shared" si="7"/>
        <v>#VALUE!</v>
      </c>
      <c r="BE11" t="e">
        <f t="shared" si="7"/>
        <v>#VALUE!</v>
      </c>
      <c r="BF11" s="70" t="e">
        <f>SUM(AW11:BE11)</f>
        <v>#VALUE!</v>
      </c>
      <c r="BG11" t="e">
        <f>ROUNDDOWN(BF11/11,0)</f>
        <v>#VALUE!</v>
      </c>
      <c r="BH11" t="e">
        <f>IF(BG11=0,BG11,BF11-BG11*11)</f>
        <v>#VALUE!</v>
      </c>
    </row>
    <row r="12" spans="1:60" s="8" customFormat="1" ht="18" customHeight="1" x14ac:dyDescent="0.15">
      <c r="A12" s="86"/>
      <c r="B12" s="82"/>
      <c r="C12" s="83"/>
      <c r="D12" s="84"/>
      <c r="E12" s="90"/>
      <c r="F12" s="90"/>
      <c r="G12" s="91"/>
      <c r="H12" s="92"/>
      <c r="I12" s="92"/>
      <c r="J12" s="85"/>
      <c r="K12" s="74"/>
      <c r="L12" s="74"/>
      <c r="M12" s="75"/>
      <c r="N12" s="78"/>
      <c r="O12" s="78"/>
      <c r="P12" s="85"/>
      <c r="Q12" s="74"/>
      <c r="R12" s="74"/>
      <c r="S12" s="75"/>
      <c r="T12" s="78"/>
      <c r="U12" s="79"/>
      <c r="V12" s="79"/>
      <c r="W12" s="71"/>
      <c r="X12" s="119"/>
      <c r="Y12" s="73"/>
      <c r="Z12" s="73"/>
      <c r="AA12" s="73"/>
      <c r="AB12" s="73"/>
      <c r="AC12" s="80"/>
      <c r="AD12" s="79"/>
      <c r="AE12" s="79"/>
      <c r="AF12" s="81"/>
      <c r="AH12" s="63"/>
      <c r="AI12" s="63"/>
    </row>
    <row r="13" spans="1:60" s="8" customFormat="1" ht="18" customHeight="1" x14ac:dyDescent="0.15">
      <c r="A13" s="86">
        <v>3</v>
      </c>
      <c r="B13" s="87" t="str">
        <f t="shared" ref="B13" si="8">PHONETIC(B14)</f>
        <v/>
      </c>
      <c r="C13" s="88"/>
      <c r="D13" s="89"/>
      <c r="E13" s="90"/>
      <c r="F13" s="90"/>
      <c r="G13" s="91"/>
      <c r="H13" s="92"/>
      <c r="I13" s="92"/>
      <c r="J13" s="85"/>
      <c r="K13" s="74"/>
      <c r="L13" s="74"/>
      <c r="M13" s="75"/>
      <c r="N13" s="78"/>
      <c r="O13" s="78"/>
      <c r="P13" s="85"/>
      <c r="Q13" s="74"/>
      <c r="R13" s="74"/>
      <c r="S13" s="75"/>
      <c r="T13" s="78"/>
      <c r="U13" s="79"/>
      <c r="V13" s="79"/>
      <c r="W13" s="71"/>
      <c r="X13" s="119"/>
      <c r="Y13" s="73">
        <f>SUM(AH13:AI13)</f>
        <v>0</v>
      </c>
      <c r="Z13" s="73"/>
      <c r="AA13" s="73"/>
      <c r="AB13" s="73"/>
      <c r="AC13" s="80"/>
      <c r="AD13" s="79"/>
      <c r="AE13" s="79"/>
      <c r="AF13" s="81"/>
      <c r="AH13" s="63" t="str">
        <f t="shared" ref="AH13" si="9">IF(U13=" ", ,IF(U13="基本単価",3000,""))</f>
        <v/>
      </c>
      <c r="AI13" s="63" t="str">
        <f>IF(W13=" ", ,IF(W13="初回加算",3000,""))</f>
        <v/>
      </c>
      <c r="AL13" s="12" t="str">
        <f t="shared" ref="AL13" si="10">IF(E13="","",IF(AV13=BH13,"適正","エラー"))</f>
        <v/>
      </c>
      <c r="AM13" s="69" t="e">
        <f>IF(MID($E13,AM$8,1)="h",4,MID($E13,AM$8,1)*1)</f>
        <v>#VALUE!</v>
      </c>
      <c r="AN13" s="69" t="e">
        <f>MID($E13,AN$8,1)*1</f>
        <v>#VALUE!</v>
      </c>
      <c r="AO13" s="69" t="e">
        <f>MID($E13,AO$8,1)*1</f>
        <v>#VALUE!</v>
      </c>
      <c r="AP13" s="69" t="e">
        <f t="shared" si="2"/>
        <v>#VALUE!</v>
      </c>
      <c r="AQ13" s="69" t="e">
        <f t="shared" si="2"/>
        <v>#VALUE!</v>
      </c>
      <c r="AR13" s="69" t="e">
        <f t="shared" si="2"/>
        <v>#VALUE!</v>
      </c>
      <c r="AS13" s="69" t="e">
        <f t="shared" si="2"/>
        <v>#VALUE!</v>
      </c>
      <c r="AT13" s="69" t="e">
        <f t="shared" si="2"/>
        <v>#VALUE!</v>
      </c>
      <c r="AU13" s="69" t="e">
        <f t="shared" si="2"/>
        <v>#VALUE!</v>
      </c>
      <c r="AV13" s="69" t="e">
        <f t="shared" si="2"/>
        <v>#VALUE!</v>
      </c>
      <c r="AW13" t="e">
        <f>AW$5*AM13</f>
        <v>#VALUE!</v>
      </c>
      <c r="AX13" t="e">
        <f t="shared" ref="AX13:BE13" si="11">AX$5*AN13</f>
        <v>#VALUE!</v>
      </c>
      <c r="AY13" t="e">
        <f t="shared" si="11"/>
        <v>#VALUE!</v>
      </c>
      <c r="AZ13" t="e">
        <f t="shared" si="11"/>
        <v>#VALUE!</v>
      </c>
      <c r="BA13" t="e">
        <f t="shared" si="11"/>
        <v>#VALUE!</v>
      </c>
      <c r="BB13" t="e">
        <f t="shared" si="11"/>
        <v>#VALUE!</v>
      </c>
      <c r="BC13" t="e">
        <f t="shared" si="11"/>
        <v>#VALUE!</v>
      </c>
      <c r="BD13" t="e">
        <f t="shared" si="11"/>
        <v>#VALUE!</v>
      </c>
      <c r="BE13" t="e">
        <f t="shared" si="11"/>
        <v>#VALUE!</v>
      </c>
      <c r="BF13" s="70" t="e">
        <f>SUM(AW13:BE13)</f>
        <v>#VALUE!</v>
      </c>
      <c r="BG13" t="e">
        <f>ROUNDDOWN(BF13/11,0)</f>
        <v>#VALUE!</v>
      </c>
      <c r="BH13" t="e">
        <f t="shared" ref="BH13" si="12">IF(BG13=0,BG13,BF13-BG13*11)</f>
        <v>#VALUE!</v>
      </c>
    </row>
    <row r="14" spans="1:60" s="8" customFormat="1" ht="18" customHeight="1" x14ac:dyDescent="0.15">
      <c r="A14" s="86"/>
      <c r="B14" s="82"/>
      <c r="C14" s="83"/>
      <c r="D14" s="84"/>
      <c r="E14" s="90"/>
      <c r="F14" s="90"/>
      <c r="G14" s="91"/>
      <c r="H14" s="92"/>
      <c r="I14" s="92"/>
      <c r="J14" s="85"/>
      <c r="K14" s="74"/>
      <c r="L14" s="74"/>
      <c r="M14" s="75"/>
      <c r="N14" s="78"/>
      <c r="O14" s="78"/>
      <c r="P14" s="85"/>
      <c r="Q14" s="74"/>
      <c r="R14" s="74"/>
      <c r="S14" s="75"/>
      <c r="T14" s="78"/>
      <c r="U14" s="79"/>
      <c r="V14" s="79"/>
      <c r="W14" s="71"/>
      <c r="X14" s="119"/>
      <c r="Y14" s="73"/>
      <c r="Z14" s="73"/>
      <c r="AA14" s="73"/>
      <c r="AB14" s="73"/>
      <c r="AC14" s="80"/>
      <c r="AD14" s="79"/>
      <c r="AE14" s="79"/>
      <c r="AF14" s="81"/>
      <c r="AH14" s="63"/>
      <c r="AI14" s="63"/>
    </row>
    <row r="15" spans="1:60" s="8" customFormat="1" ht="18" customHeight="1" x14ac:dyDescent="0.15">
      <c r="A15" s="86">
        <v>4</v>
      </c>
      <c r="B15" s="87" t="str">
        <f t="shared" ref="B15" si="13">PHONETIC(B16)</f>
        <v/>
      </c>
      <c r="C15" s="88"/>
      <c r="D15" s="89"/>
      <c r="E15" s="90"/>
      <c r="F15" s="90"/>
      <c r="G15" s="91"/>
      <c r="H15" s="92"/>
      <c r="I15" s="92"/>
      <c r="J15" s="85"/>
      <c r="K15" s="74"/>
      <c r="L15" s="74"/>
      <c r="M15" s="75"/>
      <c r="N15" s="78"/>
      <c r="O15" s="78"/>
      <c r="P15" s="85"/>
      <c r="Q15" s="74"/>
      <c r="R15" s="74"/>
      <c r="S15" s="75"/>
      <c r="T15" s="78"/>
      <c r="U15" s="79"/>
      <c r="V15" s="79"/>
      <c r="W15" s="71"/>
      <c r="X15" s="119"/>
      <c r="Y15" s="73">
        <f>SUM(AH15:AI15)</f>
        <v>0</v>
      </c>
      <c r="Z15" s="73"/>
      <c r="AA15" s="73"/>
      <c r="AB15" s="73"/>
      <c r="AC15" s="80"/>
      <c r="AD15" s="79"/>
      <c r="AE15" s="79"/>
      <c r="AF15" s="81"/>
      <c r="AH15" s="63" t="str">
        <f t="shared" ref="AH15" si="14">IF(U15=" ", ,IF(U15="基本単価",3000,""))</f>
        <v/>
      </c>
      <c r="AI15" s="63" t="str">
        <f>IF(W15=" ", ,IF(W15="初回加算",3000,""))</f>
        <v/>
      </c>
      <c r="AL15" s="12" t="str">
        <f t="shared" ref="AL15" si="15">IF(E15="","",IF(AV15=BH15,"適正","エラー"))</f>
        <v/>
      </c>
      <c r="AM15" s="69" t="e">
        <f>IF(MID($E15,AM$8,1)="h",4,MID($E15,AM$8,1)*1)</f>
        <v>#VALUE!</v>
      </c>
      <c r="AN15" s="69" t="e">
        <f>MID($E15,AN$8,1)*1</f>
        <v>#VALUE!</v>
      </c>
      <c r="AO15" s="69" t="e">
        <f>MID($E15,AO$8,1)*1</f>
        <v>#VALUE!</v>
      </c>
      <c r="AP15" s="69" t="e">
        <f t="shared" si="2"/>
        <v>#VALUE!</v>
      </c>
      <c r="AQ15" s="69" t="e">
        <f t="shared" si="2"/>
        <v>#VALUE!</v>
      </c>
      <c r="AR15" s="69" t="e">
        <f t="shared" si="2"/>
        <v>#VALUE!</v>
      </c>
      <c r="AS15" s="69" t="e">
        <f t="shared" si="2"/>
        <v>#VALUE!</v>
      </c>
      <c r="AT15" s="69" t="e">
        <f t="shared" si="2"/>
        <v>#VALUE!</v>
      </c>
      <c r="AU15" s="69" t="e">
        <f t="shared" si="2"/>
        <v>#VALUE!</v>
      </c>
      <c r="AV15" s="69" t="e">
        <f t="shared" si="2"/>
        <v>#VALUE!</v>
      </c>
      <c r="AW15" t="e">
        <f>AW$5*AM15</f>
        <v>#VALUE!</v>
      </c>
      <c r="AX15" t="e">
        <f t="shared" ref="AX15:BE15" si="16">AX$5*AN15</f>
        <v>#VALUE!</v>
      </c>
      <c r="AY15" t="e">
        <f t="shared" si="16"/>
        <v>#VALUE!</v>
      </c>
      <c r="AZ15" t="e">
        <f t="shared" si="16"/>
        <v>#VALUE!</v>
      </c>
      <c r="BA15" t="e">
        <f t="shared" si="16"/>
        <v>#VALUE!</v>
      </c>
      <c r="BB15" t="e">
        <f t="shared" si="16"/>
        <v>#VALUE!</v>
      </c>
      <c r="BC15" t="e">
        <f t="shared" si="16"/>
        <v>#VALUE!</v>
      </c>
      <c r="BD15" t="e">
        <f t="shared" si="16"/>
        <v>#VALUE!</v>
      </c>
      <c r="BE15" t="e">
        <f t="shared" si="16"/>
        <v>#VALUE!</v>
      </c>
      <c r="BF15" s="70" t="e">
        <f>SUM(AW15:BE15)</f>
        <v>#VALUE!</v>
      </c>
      <c r="BG15" t="e">
        <f>ROUNDDOWN(BF15/11,0)</f>
        <v>#VALUE!</v>
      </c>
      <c r="BH15" t="e">
        <f t="shared" ref="BH15" si="17">IF(BG15=0,BG15,BF15-BG15*11)</f>
        <v>#VALUE!</v>
      </c>
    </row>
    <row r="16" spans="1:60" s="8" customFormat="1" ht="18" customHeight="1" x14ac:dyDescent="0.15">
      <c r="A16" s="86"/>
      <c r="B16" s="82"/>
      <c r="C16" s="83"/>
      <c r="D16" s="84"/>
      <c r="E16" s="90"/>
      <c r="F16" s="90"/>
      <c r="G16" s="91"/>
      <c r="H16" s="92"/>
      <c r="I16" s="92"/>
      <c r="J16" s="85"/>
      <c r="K16" s="74"/>
      <c r="L16" s="74"/>
      <c r="M16" s="75"/>
      <c r="N16" s="78"/>
      <c r="O16" s="78"/>
      <c r="P16" s="85"/>
      <c r="Q16" s="74"/>
      <c r="R16" s="74"/>
      <c r="S16" s="75"/>
      <c r="T16" s="78"/>
      <c r="U16" s="79"/>
      <c r="V16" s="79"/>
      <c r="W16" s="71"/>
      <c r="X16" s="119"/>
      <c r="Y16" s="73"/>
      <c r="Z16" s="73"/>
      <c r="AA16" s="73"/>
      <c r="AB16" s="73"/>
      <c r="AC16" s="80"/>
      <c r="AD16" s="79"/>
      <c r="AE16" s="79"/>
      <c r="AF16" s="81"/>
      <c r="AH16" s="63"/>
      <c r="AI16" s="63"/>
    </row>
    <row r="17" spans="1:60" s="8" customFormat="1" ht="18" customHeight="1" x14ac:dyDescent="0.15">
      <c r="A17" s="86">
        <v>5</v>
      </c>
      <c r="B17" s="87" t="str">
        <f t="shared" ref="B17" si="18">PHONETIC(B18)</f>
        <v/>
      </c>
      <c r="C17" s="88"/>
      <c r="D17" s="89"/>
      <c r="E17" s="90"/>
      <c r="F17" s="90"/>
      <c r="G17" s="91"/>
      <c r="H17" s="92"/>
      <c r="I17" s="92"/>
      <c r="J17" s="85"/>
      <c r="K17" s="74"/>
      <c r="L17" s="74"/>
      <c r="M17" s="75"/>
      <c r="N17" s="78"/>
      <c r="O17" s="78"/>
      <c r="P17" s="85"/>
      <c r="Q17" s="74"/>
      <c r="R17" s="74"/>
      <c r="S17" s="75"/>
      <c r="T17" s="78"/>
      <c r="U17" s="79"/>
      <c r="V17" s="79"/>
      <c r="W17" s="71"/>
      <c r="X17" s="119"/>
      <c r="Y17" s="73">
        <f>SUM(AH17:AI17)</f>
        <v>0</v>
      </c>
      <c r="Z17" s="73"/>
      <c r="AA17" s="73"/>
      <c r="AB17" s="73"/>
      <c r="AC17" s="80"/>
      <c r="AD17" s="79"/>
      <c r="AE17" s="79"/>
      <c r="AF17" s="81"/>
      <c r="AH17" s="63" t="str">
        <f t="shared" ref="AH17" si="19">IF(U17=" ", ,IF(U17="基本単価",3000,""))</f>
        <v/>
      </c>
      <c r="AI17" s="63" t="str">
        <f>IF(W17=" ", ,IF(W17="初回加算",3000,""))</f>
        <v/>
      </c>
      <c r="AL17" s="12" t="str">
        <f t="shared" ref="AL17" si="20">IF(E17="","",IF(AV17=BH17,"適正","エラー"))</f>
        <v/>
      </c>
      <c r="AM17" s="69" t="e">
        <f>IF(MID($E17,AM$8,1)="h",4,MID($E17,AM$8,1)*1)</f>
        <v>#VALUE!</v>
      </c>
      <c r="AN17" s="69" t="e">
        <f>MID($E17,AN$8,1)*1</f>
        <v>#VALUE!</v>
      </c>
      <c r="AO17" s="69" t="e">
        <f>MID($E17,AO$8,1)*1</f>
        <v>#VALUE!</v>
      </c>
      <c r="AP17" s="69" t="e">
        <f t="shared" si="2"/>
        <v>#VALUE!</v>
      </c>
      <c r="AQ17" s="69" t="e">
        <f t="shared" si="2"/>
        <v>#VALUE!</v>
      </c>
      <c r="AR17" s="69" t="e">
        <f t="shared" si="2"/>
        <v>#VALUE!</v>
      </c>
      <c r="AS17" s="69" t="e">
        <f t="shared" si="2"/>
        <v>#VALUE!</v>
      </c>
      <c r="AT17" s="69" t="e">
        <f t="shared" si="2"/>
        <v>#VALUE!</v>
      </c>
      <c r="AU17" s="69" t="e">
        <f t="shared" si="2"/>
        <v>#VALUE!</v>
      </c>
      <c r="AV17" s="69" t="e">
        <f t="shared" si="2"/>
        <v>#VALUE!</v>
      </c>
      <c r="AW17" t="e">
        <f>AW$5*AM17</f>
        <v>#VALUE!</v>
      </c>
      <c r="AX17" t="e">
        <f t="shared" ref="AX17:BE17" si="21">AX$5*AN17</f>
        <v>#VALUE!</v>
      </c>
      <c r="AY17" t="e">
        <f t="shared" si="21"/>
        <v>#VALUE!</v>
      </c>
      <c r="AZ17" t="e">
        <f t="shared" si="21"/>
        <v>#VALUE!</v>
      </c>
      <c r="BA17" t="e">
        <f t="shared" si="21"/>
        <v>#VALUE!</v>
      </c>
      <c r="BB17" t="e">
        <f t="shared" si="21"/>
        <v>#VALUE!</v>
      </c>
      <c r="BC17" t="e">
        <f t="shared" si="21"/>
        <v>#VALUE!</v>
      </c>
      <c r="BD17" t="e">
        <f t="shared" si="21"/>
        <v>#VALUE!</v>
      </c>
      <c r="BE17" t="e">
        <f t="shared" si="21"/>
        <v>#VALUE!</v>
      </c>
      <c r="BF17" s="70" t="e">
        <f>SUM(AW17:BE17)</f>
        <v>#VALUE!</v>
      </c>
      <c r="BG17" t="e">
        <f>ROUNDDOWN(BF17/11,0)</f>
        <v>#VALUE!</v>
      </c>
      <c r="BH17" t="e">
        <f t="shared" ref="BH17" si="22">IF(BG17=0,BG17,BF17-BG17*11)</f>
        <v>#VALUE!</v>
      </c>
    </row>
    <row r="18" spans="1:60" s="8" customFormat="1" ht="18" customHeight="1" x14ac:dyDescent="0.15">
      <c r="A18" s="86"/>
      <c r="B18" s="82"/>
      <c r="C18" s="83"/>
      <c r="D18" s="84"/>
      <c r="E18" s="90"/>
      <c r="F18" s="90"/>
      <c r="G18" s="91"/>
      <c r="H18" s="92"/>
      <c r="I18" s="92"/>
      <c r="J18" s="85"/>
      <c r="K18" s="74"/>
      <c r="L18" s="74"/>
      <c r="M18" s="75"/>
      <c r="N18" s="78"/>
      <c r="O18" s="78"/>
      <c r="P18" s="85"/>
      <c r="Q18" s="74"/>
      <c r="R18" s="74"/>
      <c r="S18" s="75"/>
      <c r="T18" s="78"/>
      <c r="U18" s="79"/>
      <c r="V18" s="79"/>
      <c r="W18" s="71"/>
      <c r="X18" s="119"/>
      <c r="Y18" s="73"/>
      <c r="Z18" s="73"/>
      <c r="AA18" s="73"/>
      <c r="AB18" s="73"/>
      <c r="AC18" s="80"/>
      <c r="AD18" s="79"/>
      <c r="AE18" s="79"/>
      <c r="AF18" s="81"/>
      <c r="AH18" s="63"/>
      <c r="AI18" s="63"/>
    </row>
    <row r="19" spans="1:60" s="8" customFormat="1" ht="18" customHeight="1" x14ac:dyDescent="0.15">
      <c r="A19" s="86">
        <v>6</v>
      </c>
      <c r="B19" s="87" t="str">
        <f t="shared" ref="B19" si="23">PHONETIC(B20)</f>
        <v/>
      </c>
      <c r="C19" s="88"/>
      <c r="D19" s="89"/>
      <c r="E19" s="90"/>
      <c r="F19" s="90"/>
      <c r="G19" s="91"/>
      <c r="H19" s="92"/>
      <c r="I19" s="92"/>
      <c r="J19" s="85"/>
      <c r="K19" s="74"/>
      <c r="L19" s="74"/>
      <c r="M19" s="75"/>
      <c r="N19" s="78"/>
      <c r="O19" s="78"/>
      <c r="P19" s="85"/>
      <c r="Q19" s="74"/>
      <c r="R19" s="74"/>
      <c r="S19" s="75"/>
      <c r="T19" s="78"/>
      <c r="U19" s="79"/>
      <c r="V19" s="79"/>
      <c r="W19" s="71"/>
      <c r="X19" s="119"/>
      <c r="Y19" s="73">
        <f>SUM(AH19:AI19)</f>
        <v>0</v>
      </c>
      <c r="Z19" s="73"/>
      <c r="AA19" s="73"/>
      <c r="AB19" s="73"/>
      <c r="AC19" s="80"/>
      <c r="AD19" s="79"/>
      <c r="AE19" s="79"/>
      <c r="AF19" s="81"/>
      <c r="AH19" s="63" t="str">
        <f t="shared" ref="AH19" si="24">IF(U19=" ", ,IF(U19="基本単価",3000,""))</f>
        <v/>
      </c>
      <c r="AI19" s="63" t="str">
        <f>IF(W19=" ", ,IF(W19="初回加算",3000,""))</f>
        <v/>
      </c>
      <c r="AL19" s="12" t="str">
        <f t="shared" ref="AL19" si="25">IF(E19="","",IF(AV19=BH19,"適正","エラー"))</f>
        <v/>
      </c>
      <c r="AM19" s="69" t="e">
        <f t="shared" ref="AM19" si="26">IF(MID($E19,AM$8,1)="h",4,MID($E19,AM$8,1)*1)</f>
        <v>#VALUE!</v>
      </c>
      <c r="AN19" s="69" t="e">
        <f t="shared" ref="AN19:AO19" si="27">MID($E19,AN$8,1)*1</f>
        <v>#VALUE!</v>
      </c>
      <c r="AO19" s="69" t="e">
        <f t="shared" si="27"/>
        <v>#VALUE!</v>
      </c>
      <c r="AP19" s="69" t="e">
        <f t="shared" si="2"/>
        <v>#VALUE!</v>
      </c>
      <c r="AQ19" s="69" t="e">
        <f t="shared" si="2"/>
        <v>#VALUE!</v>
      </c>
      <c r="AR19" s="69" t="e">
        <f t="shared" si="2"/>
        <v>#VALUE!</v>
      </c>
      <c r="AS19" s="69" t="e">
        <f t="shared" si="2"/>
        <v>#VALUE!</v>
      </c>
      <c r="AT19" s="69" t="e">
        <f t="shared" si="2"/>
        <v>#VALUE!</v>
      </c>
      <c r="AU19" s="69" t="e">
        <f t="shared" si="2"/>
        <v>#VALUE!</v>
      </c>
      <c r="AV19" s="69" t="e">
        <f t="shared" si="2"/>
        <v>#VALUE!</v>
      </c>
      <c r="AW19" t="e">
        <f t="shared" ref="AW19:BE19" si="28">AW$5*AM19</f>
        <v>#VALUE!</v>
      </c>
      <c r="AX19" t="e">
        <f t="shared" si="28"/>
        <v>#VALUE!</v>
      </c>
      <c r="AY19" t="e">
        <f t="shared" si="28"/>
        <v>#VALUE!</v>
      </c>
      <c r="AZ19" t="e">
        <f t="shared" si="28"/>
        <v>#VALUE!</v>
      </c>
      <c r="BA19" t="e">
        <f t="shared" si="28"/>
        <v>#VALUE!</v>
      </c>
      <c r="BB19" t="e">
        <f t="shared" si="28"/>
        <v>#VALUE!</v>
      </c>
      <c r="BC19" t="e">
        <f t="shared" si="28"/>
        <v>#VALUE!</v>
      </c>
      <c r="BD19" t="e">
        <f t="shared" si="28"/>
        <v>#VALUE!</v>
      </c>
      <c r="BE19" t="e">
        <f t="shared" si="28"/>
        <v>#VALUE!</v>
      </c>
      <c r="BF19" s="70" t="e">
        <f t="shared" ref="BF19" si="29">SUM(AW19:BE19)</f>
        <v>#VALUE!</v>
      </c>
      <c r="BG19" t="e">
        <f t="shared" ref="BG19" si="30">ROUNDDOWN(BF19/11,0)</f>
        <v>#VALUE!</v>
      </c>
      <c r="BH19" t="e">
        <f t="shared" ref="BH19" si="31">IF(BG19=0,BG19,BF19-BG19*11)</f>
        <v>#VALUE!</v>
      </c>
    </row>
    <row r="20" spans="1:60" s="8" customFormat="1" ht="18" customHeight="1" x14ac:dyDescent="0.15">
      <c r="A20" s="86"/>
      <c r="B20" s="82"/>
      <c r="C20" s="83"/>
      <c r="D20" s="84"/>
      <c r="E20" s="90"/>
      <c r="F20" s="90"/>
      <c r="G20" s="91"/>
      <c r="H20" s="92"/>
      <c r="I20" s="92"/>
      <c r="J20" s="85"/>
      <c r="K20" s="74"/>
      <c r="L20" s="74"/>
      <c r="M20" s="75"/>
      <c r="N20" s="78"/>
      <c r="O20" s="78"/>
      <c r="P20" s="85"/>
      <c r="Q20" s="74"/>
      <c r="R20" s="74"/>
      <c r="S20" s="75"/>
      <c r="T20" s="78"/>
      <c r="U20" s="79"/>
      <c r="V20" s="79"/>
      <c r="W20" s="71"/>
      <c r="X20" s="119"/>
      <c r="Y20" s="73"/>
      <c r="Z20" s="73"/>
      <c r="AA20" s="73"/>
      <c r="AB20" s="73"/>
      <c r="AC20" s="80"/>
      <c r="AD20" s="79"/>
      <c r="AE20" s="79"/>
      <c r="AF20" s="81"/>
      <c r="AH20" s="63"/>
      <c r="AI20" s="63"/>
    </row>
    <row r="21" spans="1:60" s="8" customFormat="1" ht="18" customHeight="1" x14ac:dyDescent="0.15">
      <c r="A21" s="86">
        <v>7</v>
      </c>
      <c r="B21" s="87" t="str">
        <f t="shared" ref="B21" si="32">PHONETIC(B22)</f>
        <v/>
      </c>
      <c r="C21" s="88"/>
      <c r="D21" s="89"/>
      <c r="E21" s="90"/>
      <c r="F21" s="90"/>
      <c r="G21" s="91"/>
      <c r="H21" s="92"/>
      <c r="I21" s="92"/>
      <c r="J21" s="85"/>
      <c r="K21" s="74"/>
      <c r="L21" s="74"/>
      <c r="M21" s="75"/>
      <c r="N21" s="78"/>
      <c r="O21" s="78"/>
      <c r="P21" s="85"/>
      <c r="Q21" s="74"/>
      <c r="R21" s="74"/>
      <c r="S21" s="75"/>
      <c r="T21" s="78"/>
      <c r="U21" s="79"/>
      <c r="V21" s="79"/>
      <c r="W21" s="71"/>
      <c r="X21" s="119"/>
      <c r="Y21" s="73">
        <f>SUM(AH21:AI21)</f>
        <v>0</v>
      </c>
      <c r="Z21" s="73"/>
      <c r="AA21" s="73"/>
      <c r="AB21" s="73"/>
      <c r="AC21" s="80"/>
      <c r="AD21" s="79"/>
      <c r="AE21" s="79"/>
      <c r="AF21" s="81"/>
      <c r="AH21" s="63" t="str">
        <f t="shared" ref="AH21" si="33">IF(U21=" ", ,IF(U21="基本単価",3000,""))</f>
        <v/>
      </c>
      <c r="AI21" s="63" t="str">
        <f>IF(W21=" ", ,IF(W21="初回加算",3000,""))</f>
        <v/>
      </c>
      <c r="AL21" s="12" t="str">
        <f t="shared" ref="AL21" si="34">IF(E21="","",IF(AV21=BH21,"適正","エラー"))</f>
        <v/>
      </c>
      <c r="AM21" s="69" t="e">
        <f t="shared" ref="AM21" si="35">IF(MID($E21,AM$8,1)="h",4,MID($E21,AM$8,1)*1)</f>
        <v>#VALUE!</v>
      </c>
      <c r="AN21" s="69" t="e">
        <f t="shared" ref="AN21:AO21" si="36">MID($E21,AN$8,1)*1</f>
        <v>#VALUE!</v>
      </c>
      <c r="AO21" s="69" t="e">
        <f t="shared" si="36"/>
        <v>#VALUE!</v>
      </c>
      <c r="AP21" s="69" t="e">
        <f t="shared" si="2"/>
        <v>#VALUE!</v>
      </c>
      <c r="AQ21" s="69" t="e">
        <f t="shared" si="2"/>
        <v>#VALUE!</v>
      </c>
      <c r="AR21" s="69" t="e">
        <f t="shared" si="2"/>
        <v>#VALUE!</v>
      </c>
      <c r="AS21" s="69" t="e">
        <f t="shared" si="2"/>
        <v>#VALUE!</v>
      </c>
      <c r="AT21" s="69" t="e">
        <f t="shared" si="2"/>
        <v>#VALUE!</v>
      </c>
      <c r="AU21" s="69" t="e">
        <f t="shared" si="2"/>
        <v>#VALUE!</v>
      </c>
      <c r="AV21" s="69" t="e">
        <f t="shared" si="2"/>
        <v>#VALUE!</v>
      </c>
      <c r="AW21" t="e">
        <f t="shared" ref="AW21:BE21" si="37">AW$5*AM21</f>
        <v>#VALUE!</v>
      </c>
      <c r="AX21" t="e">
        <f t="shared" si="37"/>
        <v>#VALUE!</v>
      </c>
      <c r="AY21" t="e">
        <f t="shared" si="37"/>
        <v>#VALUE!</v>
      </c>
      <c r="AZ21" t="e">
        <f t="shared" si="37"/>
        <v>#VALUE!</v>
      </c>
      <c r="BA21" t="e">
        <f t="shared" si="37"/>
        <v>#VALUE!</v>
      </c>
      <c r="BB21" t="e">
        <f t="shared" si="37"/>
        <v>#VALUE!</v>
      </c>
      <c r="BC21" t="e">
        <f t="shared" si="37"/>
        <v>#VALUE!</v>
      </c>
      <c r="BD21" t="e">
        <f t="shared" si="37"/>
        <v>#VALUE!</v>
      </c>
      <c r="BE21" t="e">
        <f t="shared" si="37"/>
        <v>#VALUE!</v>
      </c>
      <c r="BF21" s="70" t="e">
        <f t="shared" ref="BF21" si="38">SUM(AW21:BE21)</f>
        <v>#VALUE!</v>
      </c>
      <c r="BG21" t="e">
        <f t="shared" ref="BG21" si="39">ROUNDDOWN(BF21/11,0)</f>
        <v>#VALUE!</v>
      </c>
      <c r="BH21" t="e">
        <f t="shared" ref="BH21" si="40">IF(BG21=0,BG21,BF21-BG21*11)</f>
        <v>#VALUE!</v>
      </c>
    </row>
    <row r="22" spans="1:60" s="8" customFormat="1" ht="18" customHeight="1" x14ac:dyDescent="0.15">
      <c r="A22" s="86"/>
      <c r="B22" s="82"/>
      <c r="C22" s="83"/>
      <c r="D22" s="84"/>
      <c r="E22" s="90"/>
      <c r="F22" s="90"/>
      <c r="G22" s="91"/>
      <c r="H22" s="92"/>
      <c r="I22" s="92"/>
      <c r="J22" s="85"/>
      <c r="K22" s="74"/>
      <c r="L22" s="74"/>
      <c r="M22" s="75"/>
      <c r="N22" s="78"/>
      <c r="O22" s="78"/>
      <c r="P22" s="85"/>
      <c r="Q22" s="74"/>
      <c r="R22" s="74"/>
      <c r="S22" s="75"/>
      <c r="T22" s="78"/>
      <c r="U22" s="79"/>
      <c r="V22" s="79"/>
      <c r="W22" s="71"/>
      <c r="X22" s="119"/>
      <c r="Y22" s="73"/>
      <c r="Z22" s="73"/>
      <c r="AA22" s="73"/>
      <c r="AB22" s="73"/>
      <c r="AC22" s="80"/>
      <c r="AD22" s="79"/>
      <c r="AE22" s="79"/>
      <c r="AF22" s="81"/>
      <c r="AH22" s="63"/>
      <c r="AI22" s="63"/>
    </row>
    <row r="23" spans="1:60" s="8" customFormat="1" ht="18" customHeight="1" x14ac:dyDescent="0.15">
      <c r="A23" s="86">
        <v>8</v>
      </c>
      <c r="B23" s="87" t="str">
        <f t="shared" ref="B23" si="41">PHONETIC(B24)</f>
        <v/>
      </c>
      <c r="C23" s="88"/>
      <c r="D23" s="89"/>
      <c r="E23" s="90"/>
      <c r="F23" s="90"/>
      <c r="G23" s="91"/>
      <c r="H23" s="92"/>
      <c r="I23" s="92"/>
      <c r="J23" s="85"/>
      <c r="K23" s="74"/>
      <c r="L23" s="74"/>
      <c r="M23" s="75"/>
      <c r="N23" s="78"/>
      <c r="O23" s="78"/>
      <c r="P23" s="85"/>
      <c r="Q23" s="74"/>
      <c r="R23" s="74"/>
      <c r="S23" s="75"/>
      <c r="T23" s="78"/>
      <c r="U23" s="79"/>
      <c r="V23" s="79"/>
      <c r="W23" s="71"/>
      <c r="X23" s="119"/>
      <c r="Y23" s="73">
        <f>SUM(AH23:AI23)</f>
        <v>0</v>
      </c>
      <c r="Z23" s="73"/>
      <c r="AA23" s="73"/>
      <c r="AB23" s="73"/>
      <c r="AC23" s="80"/>
      <c r="AD23" s="79"/>
      <c r="AE23" s="79"/>
      <c r="AF23" s="81"/>
      <c r="AH23" s="63" t="str">
        <f t="shared" ref="AH23" si="42">IF(U23=" ", ,IF(U23="基本単価",3000,""))</f>
        <v/>
      </c>
      <c r="AI23" s="63" t="str">
        <f>IF(W23=" ", ,IF(W23="初回加算",3000,""))</f>
        <v/>
      </c>
      <c r="AL23" s="12" t="str">
        <f t="shared" ref="AL23" si="43">IF(E23="","",IF(AV23=BH23,"適正","エラー"))</f>
        <v/>
      </c>
      <c r="AM23" s="69" t="e">
        <f t="shared" ref="AM23" si="44">IF(MID($E23,AM$8,1)="h",4,MID($E23,AM$8,1)*1)</f>
        <v>#VALUE!</v>
      </c>
      <c r="AN23" s="69" t="e">
        <f t="shared" ref="AN23:AO23" si="45">MID($E23,AN$8,1)*1</f>
        <v>#VALUE!</v>
      </c>
      <c r="AO23" s="69" t="e">
        <f t="shared" si="45"/>
        <v>#VALUE!</v>
      </c>
      <c r="AP23" s="69" t="e">
        <f t="shared" si="2"/>
        <v>#VALUE!</v>
      </c>
      <c r="AQ23" s="69" t="e">
        <f t="shared" si="2"/>
        <v>#VALUE!</v>
      </c>
      <c r="AR23" s="69" t="e">
        <f t="shared" si="2"/>
        <v>#VALUE!</v>
      </c>
      <c r="AS23" s="69" t="e">
        <f t="shared" si="2"/>
        <v>#VALUE!</v>
      </c>
      <c r="AT23" s="69" t="e">
        <f t="shared" si="2"/>
        <v>#VALUE!</v>
      </c>
      <c r="AU23" s="69" t="e">
        <f t="shared" si="2"/>
        <v>#VALUE!</v>
      </c>
      <c r="AV23" s="69" t="e">
        <f t="shared" si="2"/>
        <v>#VALUE!</v>
      </c>
      <c r="AW23" t="e">
        <f t="shared" ref="AW23:BE23" si="46">AW$5*AM23</f>
        <v>#VALUE!</v>
      </c>
      <c r="AX23" t="e">
        <f t="shared" si="46"/>
        <v>#VALUE!</v>
      </c>
      <c r="AY23" t="e">
        <f t="shared" si="46"/>
        <v>#VALUE!</v>
      </c>
      <c r="AZ23" t="e">
        <f t="shared" si="46"/>
        <v>#VALUE!</v>
      </c>
      <c r="BA23" t="e">
        <f t="shared" si="46"/>
        <v>#VALUE!</v>
      </c>
      <c r="BB23" t="e">
        <f t="shared" si="46"/>
        <v>#VALUE!</v>
      </c>
      <c r="BC23" t="e">
        <f t="shared" si="46"/>
        <v>#VALUE!</v>
      </c>
      <c r="BD23" t="e">
        <f t="shared" si="46"/>
        <v>#VALUE!</v>
      </c>
      <c r="BE23" t="e">
        <f t="shared" si="46"/>
        <v>#VALUE!</v>
      </c>
      <c r="BF23" s="70" t="e">
        <f t="shared" ref="BF23" si="47">SUM(AW23:BE23)</f>
        <v>#VALUE!</v>
      </c>
      <c r="BG23" t="e">
        <f t="shared" ref="BG23" si="48">ROUNDDOWN(BF23/11,0)</f>
        <v>#VALUE!</v>
      </c>
      <c r="BH23" t="e">
        <f t="shared" ref="BH23" si="49">IF(BG23=0,BG23,BF23-BG23*11)</f>
        <v>#VALUE!</v>
      </c>
    </row>
    <row r="24" spans="1:60" s="8" customFormat="1" ht="18" customHeight="1" x14ac:dyDescent="0.15">
      <c r="A24" s="86"/>
      <c r="B24" s="82"/>
      <c r="C24" s="83"/>
      <c r="D24" s="84"/>
      <c r="E24" s="90"/>
      <c r="F24" s="90"/>
      <c r="G24" s="91"/>
      <c r="H24" s="92"/>
      <c r="I24" s="92"/>
      <c r="J24" s="85"/>
      <c r="K24" s="74"/>
      <c r="L24" s="74"/>
      <c r="M24" s="75"/>
      <c r="N24" s="78"/>
      <c r="O24" s="78"/>
      <c r="P24" s="85"/>
      <c r="Q24" s="74"/>
      <c r="R24" s="74"/>
      <c r="S24" s="75"/>
      <c r="T24" s="78"/>
      <c r="U24" s="79"/>
      <c r="V24" s="79"/>
      <c r="W24" s="71"/>
      <c r="X24" s="119"/>
      <c r="Y24" s="73"/>
      <c r="Z24" s="73"/>
      <c r="AA24" s="73"/>
      <c r="AB24" s="73"/>
      <c r="AC24" s="80"/>
      <c r="AD24" s="79"/>
      <c r="AE24" s="79"/>
      <c r="AF24" s="81"/>
      <c r="AH24" s="63"/>
      <c r="AI24" s="63"/>
    </row>
    <row r="25" spans="1:60" s="8" customFormat="1" ht="18" customHeight="1" x14ac:dyDescent="0.15">
      <c r="A25" s="86">
        <v>9</v>
      </c>
      <c r="B25" s="87" t="str">
        <f t="shared" ref="B25" si="50">PHONETIC(B26)</f>
        <v/>
      </c>
      <c r="C25" s="88"/>
      <c r="D25" s="89"/>
      <c r="E25" s="90"/>
      <c r="F25" s="90"/>
      <c r="G25" s="91"/>
      <c r="H25" s="92"/>
      <c r="I25" s="92"/>
      <c r="J25" s="85"/>
      <c r="K25" s="74"/>
      <c r="L25" s="74"/>
      <c r="M25" s="75"/>
      <c r="N25" s="78"/>
      <c r="O25" s="78"/>
      <c r="P25" s="85"/>
      <c r="Q25" s="74"/>
      <c r="R25" s="74"/>
      <c r="S25" s="75"/>
      <c r="T25" s="78"/>
      <c r="U25" s="79"/>
      <c r="V25" s="79"/>
      <c r="W25" s="71"/>
      <c r="X25" s="119"/>
      <c r="Y25" s="73">
        <f>SUM(AH25:AI25)</f>
        <v>0</v>
      </c>
      <c r="Z25" s="73"/>
      <c r="AA25" s="73"/>
      <c r="AB25" s="73"/>
      <c r="AC25" s="80"/>
      <c r="AD25" s="79"/>
      <c r="AE25" s="79"/>
      <c r="AF25" s="81"/>
      <c r="AH25" s="63" t="str">
        <f t="shared" ref="AH25" si="51">IF(U25=" ", ,IF(U25="基本単価",3000,""))</f>
        <v/>
      </c>
      <c r="AI25" s="63" t="str">
        <f>IF(W25=" ", ,IF(W25="初回加算",3000,""))</f>
        <v/>
      </c>
      <c r="AL25" s="12" t="str">
        <f t="shared" ref="AL25" si="52">IF(E25="","",IF(AV25=BH25,"適正","エラー"))</f>
        <v/>
      </c>
      <c r="AM25" s="69" t="e">
        <f t="shared" ref="AM25" si="53">IF(MID($E25,AM$8,1)="h",4,MID($E25,AM$8,1)*1)</f>
        <v>#VALUE!</v>
      </c>
      <c r="AN25" s="69" t="e">
        <f t="shared" ref="AN25:AV27" si="54">MID($E25,AN$8,1)*1</f>
        <v>#VALUE!</v>
      </c>
      <c r="AO25" s="69" t="e">
        <f t="shared" si="54"/>
        <v>#VALUE!</v>
      </c>
      <c r="AP25" s="69" t="e">
        <f t="shared" si="54"/>
        <v>#VALUE!</v>
      </c>
      <c r="AQ25" s="69" t="e">
        <f t="shared" si="54"/>
        <v>#VALUE!</v>
      </c>
      <c r="AR25" s="69" t="e">
        <f t="shared" si="54"/>
        <v>#VALUE!</v>
      </c>
      <c r="AS25" s="69" t="e">
        <f t="shared" si="54"/>
        <v>#VALUE!</v>
      </c>
      <c r="AT25" s="69" t="e">
        <f t="shared" si="54"/>
        <v>#VALUE!</v>
      </c>
      <c r="AU25" s="69" t="e">
        <f t="shared" si="54"/>
        <v>#VALUE!</v>
      </c>
      <c r="AV25" s="69" t="e">
        <f t="shared" si="54"/>
        <v>#VALUE!</v>
      </c>
      <c r="AW25" t="e">
        <f t="shared" ref="AW25:BE25" si="55">AW$5*AM25</f>
        <v>#VALUE!</v>
      </c>
      <c r="AX25" t="e">
        <f t="shared" si="55"/>
        <v>#VALUE!</v>
      </c>
      <c r="AY25" t="e">
        <f t="shared" si="55"/>
        <v>#VALUE!</v>
      </c>
      <c r="AZ25" t="e">
        <f t="shared" si="55"/>
        <v>#VALUE!</v>
      </c>
      <c r="BA25" t="e">
        <f t="shared" si="55"/>
        <v>#VALUE!</v>
      </c>
      <c r="BB25" t="e">
        <f t="shared" si="55"/>
        <v>#VALUE!</v>
      </c>
      <c r="BC25" t="e">
        <f t="shared" si="55"/>
        <v>#VALUE!</v>
      </c>
      <c r="BD25" t="e">
        <f t="shared" si="55"/>
        <v>#VALUE!</v>
      </c>
      <c r="BE25" t="e">
        <f t="shared" si="55"/>
        <v>#VALUE!</v>
      </c>
      <c r="BF25" s="70" t="e">
        <f t="shared" ref="BF25" si="56">SUM(AW25:BE25)</f>
        <v>#VALUE!</v>
      </c>
      <c r="BG25" t="e">
        <f t="shared" ref="BG25" si="57">ROUNDDOWN(BF25/11,0)</f>
        <v>#VALUE!</v>
      </c>
      <c r="BH25" t="e">
        <f t="shared" ref="BH25" si="58">IF(BG25=0,BG25,BF25-BG25*11)</f>
        <v>#VALUE!</v>
      </c>
    </row>
    <row r="26" spans="1:60" s="8" customFormat="1" ht="18" customHeight="1" x14ac:dyDescent="0.15">
      <c r="A26" s="86"/>
      <c r="B26" s="82"/>
      <c r="C26" s="83"/>
      <c r="D26" s="84"/>
      <c r="E26" s="90"/>
      <c r="F26" s="90"/>
      <c r="G26" s="91"/>
      <c r="H26" s="92"/>
      <c r="I26" s="92"/>
      <c r="J26" s="85"/>
      <c r="K26" s="74"/>
      <c r="L26" s="74"/>
      <c r="M26" s="75"/>
      <c r="N26" s="78"/>
      <c r="O26" s="78"/>
      <c r="P26" s="85"/>
      <c r="Q26" s="74"/>
      <c r="R26" s="74"/>
      <c r="S26" s="75"/>
      <c r="T26" s="78"/>
      <c r="U26" s="79"/>
      <c r="V26" s="79"/>
      <c r="W26" s="71"/>
      <c r="X26" s="119"/>
      <c r="Y26" s="73"/>
      <c r="Z26" s="73"/>
      <c r="AA26" s="73"/>
      <c r="AB26" s="73"/>
      <c r="AC26" s="80"/>
      <c r="AD26" s="79"/>
      <c r="AE26" s="79"/>
      <c r="AF26" s="81"/>
      <c r="AH26" s="63"/>
      <c r="AI26" s="63"/>
    </row>
    <row r="27" spans="1:60" s="8" customFormat="1" ht="18" customHeight="1" x14ac:dyDescent="0.15">
      <c r="A27" s="86">
        <v>10</v>
      </c>
      <c r="B27" s="87" t="str">
        <f t="shared" ref="B27" si="59">PHONETIC(B28)</f>
        <v/>
      </c>
      <c r="C27" s="88"/>
      <c r="D27" s="89"/>
      <c r="E27" s="90"/>
      <c r="F27" s="90"/>
      <c r="G27" s="91"/>
      <c r="H27" s="92"/>
      <c r="I27" s="92"/>
      <c r="J27" s="85"/>
      <c r="K27" s="74"/>
      <c r="L27" s="74"/>
      <c r="M27" s="75"/>
      <c r="N27" s="78"/>
      <c r="O27" s="78"/>
      <c r="P27" s="85"/>
      <c r="Q27" s="74"/>
      <c r="R27" s="74"/>
      <c r="S27" s="75"/>
      <c r="T27" s="78"/>
      <c r="U27" s="79"/>
      <c r="V27" s="79"/>
      <c r="W27" s="71"/>
      <c r="X27" s="119"/>
      <c r="Y27" s="73">
        <f>SUM(AH27:AI27)</f>
        <v>0</v>
      </c>
      <c r="Z27" s="73"/>
      <c r="AA27" s="73"/>
      <c r="AB27" s="73"/>
      <c r="AC27" s="80"/>
      <c r="AD27" s="79"/>
      <c r="AE27" s="79"/>
      <c r="AF27" s="81"/>
      <c r="AH27" s="63" t="str">
        <f t="shared" ref="AH27" si="60">IF(U27=" ", ,IF(U27="基本単価",3000,""))</f>
        <v/>
      </c>
      <c r="AI27" s="63" t="str">
        <f>IF(W27=" ", ,IF(W27="初回加算",3000,""))</f>
        <v/>
      </c>
      <c r="AL27" s="12" t="str">
        <f t="shared" ref="AL27" si="61">IF(E27="","",IF(AV27=BH27,"適正","エラー"))</f>
        <v/>
      </c>
      <c r="AM27" s="69" t="e">
        <f t="shared" ref="AM27" si="62">IF(MID($E27,AM$8,1)="h",4,MID($E27,AM$8,1)*1)</f>
        <v>#VALUE!</v>
      </c>
      <c r="AN27" s="69" t="e">
        <f t="shared" ref="AN27:AO27" si="63">MID($E27,AN$8,1)*1</f>
        <v>#VALUE!</v>
      </c>
      <c r="AO27" s="69" t="e">
        <f t="shared" si="63"/>
        <v>#VALUE!</v>
      </c>
      <c r="AP27" s="69" t="e">
        <f t="shared" si="54"/>
        <v>#VALUE!</v>
      </c>
      <c r="AQ27" s="69" t="e">
        <f t="shared" si="54"/>
        <v>#VALUE!</v>
      </c>
      <c r="AR27" s="69" t="e">
        <f t="shared" si="54"/>
        <v>#VALUE!</v>
      </c>
      <c r="AS27" s="69" t="e">
        <f t="shared" si="54"/>
        <v>#VALUE!</v>
      </c>
      <c r="AT27" s="69" t="e">
        <f t="shared" si="54"/>
        <v>#VALUE!</v>
      </c>
      <c r="AU27" s="69" t="e">
        <f t="shared" si="54"/>
        <v>#VALUE!</v>
      </c>
      <c r="AV27" s="69" t="e">
        <f t="shared" si="54"/>
        <v>#VALUE!</v>
      </c>
      <c r="AW27" t="e">
        <f t="shared" ref="AW27:BE27" si="64">AW$5*AM27</f>
        <v>#VALUE!</v>
      </c>
      <c r="AX27" t="e">
        <f t="shared" si="64"/>
        <v>#VALUE!</v>
      </c>
      <c r="AY27" t="e">
        <f t="shared" si="64"/>
        <v>#VALUE!</v>
      </c>
      <c r="AZ27" t="e">
        <f t="shared" si="64"/>
        <v>#VALUE!</v>
      </c>
      <c r="BA27" t="e">
        <f t="shared" si="64"/>
        <v>#VALUE!</v>
      </c>
      <c r="BB27" t="e">
        <f t="shared" si="64"/>
        <v>#VALUE!</v>
      </c>
      <c r="BC27" t="e">
        <f t="shared" si="64"/>
        <v>#VALUE!</v>
      </c>
      <c r="BD27" t="e">
        <f t="shared" si="64"/>
        <v>#VALUE!</v>
      </c>
      <c r="BE27" t="e">
        <f t="shared" si="64"/>
        <v>#VALUE!</v>
      </c>
      <c r="BF27" s="70" t="e">
        <f t="shared" ref="BF27" si="65">SUM(AW27:BE27)</f>
        <v>#VALUE!</v>
      </c>
      <c r="BG27" t="e">
        <f t="shared" ref="BG27" si="66">ROUNDDOWN(BF27/11,0)</f>
        <v>#VALUE!</v>
      </c>
      <c r="BH27" t="e">
        <f t="shared" ref="BH27" si="67">IF(BG27=0,BG27,BF27-BG27*11)</f>
        <v>#VALUE!</v>
      </c>
    </row>
    <row r="28" spans="1:60" s="8" customFormat="1" ht="18" customHeight="1" x14ac:dyDescent="0.15">
      <c r="A28" s="86"/>
      <c r="B28" s="82"/>
      <c r="C28" s="83"/>
      <c r="D28" s="84"/>
      <c r="E28" s="90"/>
      <c r="F28" s="90"/>
      <c r="G28" s="91"/>
      <c r="H28" s="93"/>
      <c r="I28" s="93"/>
      <c r="J28" s="85"/>
      <c r="K28" s="74"/>
      <c r="L28" s="74"/>
      <c r="M28" s="75"/>
      <c r="N28" s="94"/>
      <c r="O28" s="94"/>
      <c r="P28" s="85"/>
      <c r="Q28" s="74"/>
      <c r="R28" s="74"/>
      <c r="S28" s="75"/>
      <c r="T28" s="94"/>
      <c r="U28" s="95"/>
      <c r="V28" s="95"/>
      <c r="W28" s="71"/>
      <c r="X28" s="119"/>
      <c r="Y28" s="98"/>
      <c r="Z28" s="98"/>
      <c r="AA28" s="98"/>
      <c r="AB28" s="98"/>
      <c r="AC28" s="99"/>
      <c r="AD28" s="95"/>
      <c r="AE28" s="95"/>
      <c r="AF28" s="100"/>
      <c r="AH28" s="63"/>
      <c r="AI28" s="63"/>
    </row>
    <row r="29" spans="1:60" s="8" customFormat="1" x14ac:dyDescent="0.15">
      <c r="T29" s="8" t="s">
        <v>34</v>
      </c>
      <c r="Y29" s="76">
        <f>SUM(Y9:AB28)</f>
        <v>0</v>
      </c>
      <c r="Z29" s="76"/>
      <c r="AA29" s="76"/>
      <c r="AB29" s="76"/>
    </row>
    <row r="33" spans="1:60" s="8" customFormat="1" ht="18" customHeight="1" x14ac:dyDescent="0.15">
      <c r="A33" s="86">
        <v>1</v>
      </c>
      <c r="B33" s="87" t="str">
        <f t="shared" ref="B33" si="68">PHONETIC(B34)</f>
        <v/>
      </c>
      <c r="C33" s="88"/>
      <c r="D33" s="89"/>
      <c r="E33" s="90"/>
      <c r="F33" s="90"/>
      <c r="G33" s="91"/>
      <c r="H33" s="107"/>
      <c r="I33" s="107"/>
      <c r="J33" s="85"/>
      <c r="K33" s="74"/>
      <c r="L33" s="74"/>
      <c r="M33" s="75"/>
      <c r="N33" s="108"/>
      <c r="O33" s="108"/>
      <c r="P33" s="85"/>
      <c r="Q33" s="74"/>
      <c r="R33" s="74"/>
      <c r="S33" s="75"/>
      <c r="T33" s="108"/>
      <c r="U33" s="102"/>
      <c r="V33" s="102"/>
      <c r="W33" s="103"/>
      <c r="X33" s="120"/>
      <c r="Y33" s="101">
        <f>SUM(AH33:AI33)</f>
        <v>0</v>
      </c>
      <c r="Z33" s="101"/>
      <c r="AA33" s="101"/>
      <c r="AB33" s="101"/>
      <c r="AC33" s="105"/>
      <c r="AD33" s="102"/>
      <c r="AE33" s="102"/>
      <c r="AF33" s="106"/>
      <c r="AH33" s="63" t="str">
        <f t="shared" ref="AH33" si="69">IF(U33=" ", ,IF(U33="基本単価",3000,""))</f>
        <v/>
      </c>
      <c r="AI33" s="63" t="str">
        <f>IF(W33=" ", ,IF(W33="初回加算",3000,""))</f>
        <v/>
      </c>
      <c r="AL33" s="12" t="str">
        <f t="shared" ref="AL33" si="70">IF(E33="","",IF(AV33=BH33,"適正","エラー"))</f>
        <v/>
      </c>
      <c r="AM33" s="69" t="e">
        <f t="shared" ref="AM33:AM51" si="71">IF(MID($E33,AM$8,1)="h",4,MID($E33,AM$8,1)*1)</f>
        <v>#VALUE!</v>
      </c>
      <c r="AN33" s="69" t="e">
        <f t="shared" ref="AN33:AV51" si="72">MID($E33,AN$8,1)*1</f>
        <v>#VALUE!</v>
      </c>
      <c r="AO33" s="69" t="e">
        <f t="shared" si="72"/>
        <v>#VALUE!</v>
      </c>
      <c r="AP33" s="69" t="e">
        <f t="shared" si="72"/>
        <v>#VALUE!</v>
      </c>
      <c r="AQ33" s="69" t="e">
        <f t="shared" si="72"/>
        <v>#VALUE!</v>
      </c>
      <c r="AR33" s="69" t="e">
        <f t="shared" si="72"/>
        <v>#VALUE!</v>
      </c>
      <c r="AS33" s="69" t="e">
        <f t="shared" si="72"/>
        <v>#VALUE!</v>
      </c>
      <c r="AT33" s="69" t="e">
        <f t="shared" si="72"/>
        <v>#VALUE!</v>
      </c>
      <c r="AU33" s="69" t="e">
        <f t="shared" si="72"/>
        <v>#VALUE!</v>
      </c>
      <c r="AV33" s="69" t="e">
        <f t="shared" si="72"/>
        <v>#VALUE!</v>
      </c>
      <c r="AW33" t="e">
        <f t="shared" ref="AW33:BE33" si="73">AW$5*AM33</f>
        <v>#VALUE!</v>
      </c>
      <c r="AX33" t="e">
        <f t="shared" si="73"/>
        <v>#VALUE!</v>
      </c>
      <c r="AY33" t="e">
        <f t="shared" si="73"/>
        <v>#VALUE!</v>
      </c>
      <c r="AZ33" t="e">
        <f t="shared" si="73"/>
        <v>#VALUE!</v>
      </c>
      <c r="BA33" t="e">
        <f t="shared" si="73"/>
        <v>#VALUE!</v>
      </c>
      <c r="BB33" t="e">
        <f t="shared" si="73"/>
        <v>#VALUE!</v>
      </c>
      <c r="BC33" t="e">
        <f t="shared" si="73"/>
        <v>#VALUE!</v>
      </c>
      <c r="BD33" t="e">
        <f t="shared" si="73"/>
        <v>#VALUE!</v>
      </c>
      <c r="BE33" t="e">
        <f t="shared" si="73"/>
        <v>#VALUE!</v>
      </c>
      <c r="BF33" s="70" t="e">
        <f t="shared" ref="BF33" si="74">SUM(AW33:BE33)</f>
        <v>#VALUE!</v>
      </c>
      <c r="BG33" t="e">
        <f t="shared" ref="BG33" si="75">ROUNDDOWN(BF33/11,0)</f>
        <v>#VALUE!</v>
      </c>
      <c r="BH33" t="e">
        <f t="shared" ref="BH33" si="76">IF(BG33=0,BG33,BF33-BG33*11)</f>
        <v>#VALUE!</v>
      </c>
    </row>
    <row r="34" spans="1:60" s="8" customFormat="1" ht="18" customHeight="1" x14ac:dyDescent="0.15">
      <c r="A34" s="86"/>
      <c r="B34" s="82"/>
      <c r="C34" s="83"/>
      <c r="D34" s="84"/>
      <c r="E34" s="90"/>
      <c r="F34" s="90"/>
      <c r="G34" s="91"/>
      <c r="H34" s="92"/>
      <c r="I34" s="92"/>
      <c r="J34" s="85"/>
      <c r="K34" s="74"/>
      <c r="L34" s="74"/>
      <c r="M34" s="75"/>
      <c r="N34" s="78"/>
      <c r="O34" s="78"/>
      <c r="P34" s="85"/>
      <c r="Q34" s="74"/>
      <c r="R34" s="74"/>
      <c r="S34" s="75"/>
      <c r="T34" s="78"/>
      <c r="U34" s="79"/>
      <c r="V34" s="79"/>
      <c r="W34" s="71"/>
      <c r="X34" s="119"/>
      <c r="Y34" s="73"/>
      <c r="Z34" s="73"/>
      <c r="AA34" s="73"/>
      <c r="AB34" s="73"/>
      <c r="AC34" s="80"/>
      <c r="AD34" s="79"/>
      <c r="AE34" s="79"/>
      <c r="AF34" s="81"/>
      <c r="AH34" s="63"/>
      <c r="AI34" s="63"/>
    </row>
    <row r="35" spans="1:60" s="8" customFormat="1" ht="18" customHeight="1" x14ac:dyDescent="0.15">
      <c r="A35" s="86">
        <v>2</v>
      </c>
      <c r="B35" s="87" t="str">
        <f t="shared" ref="B35" si="77">PHONETIC(B36)</f>
        <v/>
      </c>
      <c r="C35" s="88"/>
      <c r="D35" s="89"/>
      <c r="E35" s="90"/>
      <c r="F35" s="90"/>
      <c r="G35" s="91"/>
      <c r="H35" s="92"/>
      <c r="I35" s="92"/>
      <c r="J35" s="85"/>
      <c r="K35" s="74"/>
      <c r="L35" s="74"/>
      <c r="M35" s="75"/>
      <c r="N35" s="78"/>
      <c r="O35" s="78"/>
      <c r="P35" s="85"/>
      <c r="Q35" s="74"/>
      <c r="R35" s="74"/>
      <c r="S35" s="75"/>
      <c r="T35" s="78"/>
      <c r="U35" s="79"/>
      <c r="V35" s="79"/>
      <c r="W35" s="71"/>
      <c r="X35" s="119"/>
      <c r="Y35" s="73">
        <f>SUM(AH35:AI35)</f>
        <v>0</v>
      </c>
      <c r="Z35" s="73"/>
      <c r="AA35" s="73"/>
      <c r="AB35" s="73"/>
      <c r="AC35" s="80"/>
      <c r="AD35" s="79"/>
      <c r="AE35" s="79"/>
      <c r="AF35" s="81"/>
      <c r="AH35" s="63" t="str">
        <f t="shared" ref="AH35" si="78">IF(U35=" ", ,IF(U35="基本単価",3000,""))</f>
        <v/>
      </c>
      <c r="AI35" s="63" t="str">
        <f>IF(W35=" ", ,IF(W35="初回加算",3000,""))</f>
        <v/>
      </c>
      <c r="AL35" s="12" t="str">
        <f t="shared" ref="AL35" si="79">IF(E35="","",IF(AV35=BH35,"適正","エラー"))</f>
        <v/>
      </c>
      <c r="AM35" s="69" t="e">
        <f t="shared" si="71"/>
        <v>#VALUE!</v>
      </c>
      <c r="AN35" s="69" t="e">
        <f t="shared" si="72"/>
        <v>#VALUE!</v>
      </c>
      <c r="AO35" s="69" t="e">
        <f t="shared" si="72"/>
        <v>#VALUE!</v>
      </c>
      <c r="AP35" s="69" t="e">
        <f t="shared" si="72"/>
        <v>#VALUE!</v>
      </c>
      <c r="AQ35" s="69" t="e">
        <f t="shared" si="72"/>
        <v>#VALUE!</v>
      </c>
      <c r="AR35" s="69" t="e">
        <f t="shared" si="72"/>
        <v>#VALUE!</v>
      </c>
      <c r="AS35" s="69" t="e">
        <f t="shared" si="72"/>
        <v>#VALUE!</v>
      </c>
      <c r="AT35" s="69" t="e">
        <f t="shared" si="72"/>
        <v>#VALUE!</v>
      </c>
      <c r="AU35" s="69" t="e">
        <f t="shared" si="72"/>
        <v>#VALUE!</v>
      </c>
      <c r="AV35" s="69" t="e">
        <f t="shared" si="72"/>
        <v>#VALUE!</v>
      </c>
      <c r="AW35" t="e">
        <f t="shared" ref="AW35:BE35" si="80">AW$5*AM35</f>
        <v>#VALUE!</v>
      </c>
      <c r="AX35" t="e">
        <f t="shared" si="80"/>
        <v>#VALUE!</v>
      </c>
      <c r="AY35" t="e">
        <f t="shared" si="80"/>
        <v>#VALUE!</v>
      </c>
      <c r="AZ35" t="e">
        <f t="shared" si="80"/>
        <v>#VALUE!</v>
      </c>
      <c r="BA35" t="e">
        <f t="shared" si="80"/>
        <v>#VALUE!</v>
      </c>
      <c r="BB35" t="e">
        <f t="shared" si="80"/>
        <v>#VALUE!</v>
      </c>
      <c r="BC35" t="e">
        <f t="shared" si="80"/>
        <v>#VALUE!</v>
      </c>
      <c r="BD35" t="e">
        <f t="shared" si="80"/>
        <v>#VALUE!</v>
      </c>
      <c r="BE35" t="e">
        <f t="shared" si="80"/>
        <v>#VALUE!</v>
      </c>
      <c r="BF35" s="70" t="e">
        <f t="shared" ref="BF35" si="81">SUM(AW35:BE35)</f>
        <v>#VALUE!</v>
      </c>
      <c r="BG35" t="e">
        <f t="shared" ref="BG35" si="82">ROUNDDOWN(BF35/11,0)</f>
        <v>#VALUE!</v>
      </c>
      <c r="BH35" t="e">
        <f t="shared" ref="BH35" si="83">IF(BG35=0,BG35,BF35-BG35*11)</f>
        <v>#VALUE!</v>
      </c>
    </row>
    <row r="36" spans="1:60" s="8" customFormat="1" ht="18" customHeight="1" x14ac:dyDescent="0.15">
      <c r="A36" s="86"/>
      <c r="B36" s="82"/>
      <c r="C36" s="83"/>
      <c r="D36" s="84"/>
      <c r="E36" s="90"/>
      <c r="F36" s="90"/>
      <c r="G36" s="91"/>
      <c r="H36" s="92"/>
      <c r="I36" s="92"/>
      <c r="J36" s="85"/>
      <c r="K36" s="74"/>
      <c r="L36" s="74"/>
      <c r="M36" s="75"/>
      <c r="N36" s="78"/>
      <c r="O36" s="78"/>
      <c r="P36" s="85"/>
      <c r="Q36" s="74"/>
      <c r="R36" s="74"/>
      <c r="S36" s="75"/>
      <c r="T36" s="78"/>
      <c r="U36" s="79"/>
      <c r="V36" s="79"/>
      <c r="W36" s="71"/>
      <c r="X36" s="119"/>
      <c r="Y36" s="73"/>
      <c r="Z36" s="73"/>
      <c r="AA36" s="73"/>
      <c r="AB36" s="73"/>
      <c r="AC36" s="80"/>
      <c r="AD36" s="79"/>
      <c r="AE36" s="79"/>
      <c r="AF36" s="81"/>
      <c r="AH36" s="63"/>
      <c r="AI36" s="63"/>
    </row>
    <row r="37" spans="1:60" s="8" customFormat="1" ht="18" customHeight="1" x14ac:dyDescent="0.15">
      <c r="A37" s="86">
        <v>3</v>
      </c>
      <c r="B37" s="87" t="str">
        <f t="shared" ref="B37" si="84">PHONETIC(B38)</f>
        <v/>
      </c>
      <c r="C37" s="88"/>
      <c r="D37" s="89"/>
      <c r="E37" s="90"/>
      <c r="F37" s="90"/>
      <c r="G37" s="91"/>
      <c r="H37" s="92"/>
      <c r="I37" s="92"/>
      <c r="J37" s="85"/>
      <c r="K37" s="74"/>
      <c r="L37" s="74"/>
      <c r="M37" s="75"/>
      <c r="N37" s="78"/>
      <c r="O37" s="78"/>
      <c r="P37" s="85"/>
      <c r="Q37" s="74"/>
      <c r="R37" s="74"/>
      <c r="S37" s="75"/>
      <c r="T37" s="78"/>
      <c r="U37" s="79"/>
      <c r="V37" s="79"/>
      <c r="W37" s="71"/>
      <c r="X37" s="119"/>
      <c r="Y37" s="73">
        <f>SUM(AH37:AI37)</f>
        <v>0</v>
      </c>
      <c r="Z37" s="73"/>
      <c r="AA37" s="73"/>
      <c r="AB37" s="73"/>
      <c r="AC37" s="80"/>
      <c r="AD37" s="79"/>
      <c r="AE37" s="79"/>
      <c r="AF37" s="81"/>
      <c r="AH37" s="63" t="str">
        <f>IF(U37=" ", ,IF(U37="基本単価",3000,""))</f>
        <v/>
      </c>
      <c r="AI37" s="63" t="str">
        <f>IF(W37=" ", ,IF(W37="初回加算",3000,""))</f>
        <v/>
      </c>
      <c r="AL37" s="12" t="str">
        <f t="shared" ref="AL37" si="85">IF(E37="","",IF(AV37=BH37,"適正","エラー"))</f>
        <v/>
      </c>
      <c r="AM37" s="69" t="e">
        <f t="shared" si="71"/>
        <v>#VALUE!</v>
      </c>
      <c r="AN37" s="69" t="e">
        <f t="shared" si="72"/>
        <v>#VALUE!</v>
      </c>
      <c r="AO37" s="69" t="e">
        <f t="shared" si="72"/>
        <v>#VALUE!</v>
      </c>
      <c r="AP37" s="69" t="e">
        <f t="shared" si="72"/>
        <v>#VALUE!</v>
      </c>
      <c r="AQ37" s="69" t="e">
        <f t="shared" si="72"/>
        <v>#VALUE!</v>
      </c>
      <c r="AR37" s="69" t="e">
        <f t="shared" si="72"/>
        <v>#VALUE!</v>
      </c>
      <c r="AS37" s="69" t="e">
        <f t="shared" si="72"/>
        <v>#VALUE!</v>
      </c>
      <c r="AT37" s="69" t="e">
        <f t="shared" si="72"/>
        <v>#VALUE!</v>
      </c>
      <c r="AU37" s="69" t="e">
        <f t="shared" si="72"/>
        <v>#VALUE!</v>
      </c>
      <c r="AV37" s="69" t="e">
        <f t="shared" si="72"/>
        <v>#VALUE!</v>
      </c>
      <c r="AW37" t="e">
        <f t="shared" ref="AW37:BE37" si="86">AW$5*AM37</f>
        <v>#VALUE!</v>
      </c>
      <c r="AX37" t="e">
        <f t="shared" si="86"/>
        <v>#VALUE!</v>
      </c>
      <c r="AY37" t="e">
        <f t="shared" si="86"/>
        <v>#VALUE!</v>
      </c>
      <c r="AZ37" t="e">
        <f t="shared" si="86"/>
        <v>#VALUE!</v>
      </c>
      <c r="BA37" t="e">
        <f t="shared" si="86"/>
        <v>#VALUE!</v>
      </c>
      <c r="BB37" t="e">
        <f t="shared" si="86"/>
        <v>#VALUE!</v>
      </c>
      <c r="BC37" t="e">
        <f t="shared" si="86"/>
        <v>#VALUE!</v>
      </c>
      <c r="BD37" t="e">
        <f t="shared" si="86"/>
        <v>#VALUE!</v>
      </c>
      <c r="BE37" t="e">
        <f t="shared" si="86"/>
        <v>#VALUE!</v>
      </c>
      <c r="BF37" s="70" t="e">
        <f t="shared" ref="BF37" si="87">SUM(AW37:BE37)</f>
        <v>#VALUE!</v>
      </c>
      <c r="BG37" t="e">
        <f t="shared" ref="BG37" si="88">ROUNDDOWN(BF37/11,0)</f>
        <v>#VALUE!</v>
      </c>
      <c r="BH37" t="e">
        <f t="shared" ref="BH37" si="89">IF(BG37=0,BG37,BF37-BG37*11)</f>
        <v>#VALUE!</v>
      </c>
    </row>
    <row r="38" spans="1:60" s="8" customFormat="1" ht="18" customHeight="1" x14ac:dyDescent="0.15">
      <c r="A38" s="86"/>
      <c r="B38" s="82"/>
      <c r="C38" s="83"/>
      <c r="D38" s="84"/>
      <c r="E38" s="90"/>
      <c r="F38" s="90"/>
      <c r="G38" s="91"/>
      <c r="H38" s="92"/>
      <c r="I38" s="92"/>
      <c r="J38" s="85"/>
      <c r="K38" s="74"/>
      <c r="L38" s="74"/>
      <c r="M38" s="75"/>
      <c r="N38" s="78"/>
      <c r="O38" s="78"/>
      <c r="P38" s="85"/>
      <c r="Q38" s="74"/>
      <c r="R38" s="74"/>
      <c r="S38" s="75"/>
      <c r="T38" s="78"/>
      <c r="U38" s="79"/>
      <c r="V38" s="79"/>
      <c r="W38" s="71"/>
      <c r="X38" s="119"/>
      <c r="Y38" s="73"/>
      <c r="Z38" s="73"/>
      <c r="AA38" s="73"/>
      <c r="AB38" s="73"/>
      <c r="AC38" s="80"/>
      <c r="AD38" s="79"/>
      <c r="AE38" s="79"/>
      <c r="AF38" s="81"/>
      <c r="AH38" s="63"/>
      <c r="AI38" s="63"/>
    </row>
    <row r="39" spans="1:60" s="8" customFormat="1" ht="18" customHeight="1" x14ac:dyDescent="0.15">
      <c r="A39" s="86">
        <v>4</v>
      </c>
      <c r="B39" s="87" t="str">
        <f t="shared" ref="B39" si="90">PHONETIC(B40)</f>
        <v/>
      </c>
      <c r="C39" s="88"/>
      <c r="D39" s="89"/>
      <c r="E39" s="90"/>
      <c r="F39" s="90"/>
      <c r="G39" s="91"/>
      <c r="H39" s="92"/>
      <c r="I39" s="92"/>
      <c r="J39" s="85"/>
      <c r="K39" s="74"/>
      <c r="L39" s="74"/>
      <c r="M39" s="75"/>
      <c r="N39" s="78"/>
      <c r="O39" s="78"/>
      <c r="P39" s="85"/>
      <c r="Q39" s="74"/>
      <c r="R39" s="74"/>
      <c r="S39" s="75"/>
      <c r="T39" s="78"/>
      <c r="U39" s="79"/>
      <c r="V39" s="79"/>
      <c r="W39" s="71"/>
      <c r="X39" s="119"/>
      <c r="Y39" s="73">
        <f>SUM(AH39:AI39)</f>
        <v>0</v>
      </c>
      <c r="Z39" s="73"/>
      <c r="AA39" s="73"/>
      <c r="AB39" s="73"/>
      <c r="AC39" s="80"/>
      <c r="AD39" s="79"/>
      <c r="AE39" s="79"/>
      <c r="AF39" s="81"/>
      <c r="AH39" s="63" t="str">
        <f t="shared" ref="AH39" si="91">IF(U39=" ", ,IF(U39="基本単価",3000,""))</f>
        <v/>
      </c>
      <c r="AI39" s="63" t="str">
        <f>IF(W39=" ", ,IF(W39="初回加算",3000,""))</f>
        <v/>
      </c>
      <c r="AL39" s="12" t="str">
        <f t="shared" ref="AL39" si="92">IF(E39="","",IF(AV39=BH39,"適正","エラー"))</f>
        <v/>
      </c>
      <c r="AM39" s="69" t="e">
        <f t="shared" si="71"/>
        <v>#VALUE!</v>
      </c>
      <c r="AN39" s="69" t="e">
        <f t="shared" si="72"/>
        <v>#VALUE!</v>
      </c>
      <c r="AO39" s="69" t="e">
        <f t="shared" si="72"/>
        <v>#VALUE!</v>
      </c>
      <c r="AP39" s="69" t="e">
        <f t="shared" si="72"/>
        <v>#VALUE!</v>
      </c>
      <c r="AQ39" s="69" t="e">
        <f t="shared" si="72"/>
        <v>#VALUE!</v>
      </c>
      <c r="AR39" s="69" t="e">
        <f t="shared" si="72"/>
        <v>#VALUE!</v>
      </c>
      <c r="AS39" s="69" t="e">
        <f t="shared" si="72"/>
        <v>#VALUE!</v>
      </c>
      <c r="AT39" s="69" t="e">
        <f t="shared" si="72"/>
        <v>#VALUE!</v>
      </c>
      <c r="AU39" s="69" t="e">
        <f t="shared" si="72"/>
        <v>#VALUE!</v>
      </c>
      <c r="AV39" s="69" t="e">
        <f t="shared" si="72"/>
        <v>#VALUE!</v>
      </c>
      <c r="AW39" t="e">
        <f t="shared" ref="AW39:BE39" si="93">AW$5*AM39</f>
        <v>#VALUE!</v>
      </c>
      <c r="AX39" t="e">
        <f t="shared" si="93"/>
        <v>#VALUE!</v>
      </c>
      <c r="AY39" t="e">
        <f t="shared" si="93"/>
        <v>#VALUE!</v>
      </c>
      <c r="AZ39" t="e">
        <f t="shared" si="93"/>
        <v>#VALUE!</v>
      </c>
      <c r="BA39" t="e">
        <f t="shared" si="93"/>
        <v>#VALUE!</v>
      </c>
      <c r="BB39" t="e">
        <f t="shared" si="93"/>
        <v>#VALUE!</v>
      </c>
      <c r="BC39" t="e">
        <f t="shared" si="93"/>
        <v>#VALUE!</v>
      </c>
      <c r="BD39" t="e">
        <f t="shared" si="93"/>
        <v>#VALUE!</v>
      </c>
      <c r="BE39" t="e">
        <f t="shared" si="93"/>
        <v>#VALUE!</v>
      </c>
      <c r="BF39" s="70" t="e">
        <f t="shared" ref="BF39" si="94">SUM(AW39:BE39)</f>
        <v>#VALUE!</v>
      </c>
      <c r="BG39" t="e">
        <f t="shared" ref="BG39" si="95">ROUNDDOWN(BF39/11,0)</f>
        <v>#VALUE!</v>
      </c>
      <c r="BH39" t="e">
        <f t="shared" ref="BH39" si="96">IF(BG39=0,BG39,BF39-BG39*11)</f>
        <v>#VALUE!</v>
      </c>
    </row>
    <row r="40" spans="1:60" s="8" customFormat="1" ht="18" customHeight="1" x14ac:dyDescent="0.15">
      <c r="A40" s="86"/>
      <c r="B40" s="82"/>
      <c r="C40" s="83"/>
      <c r="D40" s="84"/>
      <c r="E40" s="90"/>
      <c r="F40" s="90"/>
      <c r="G40" s="91"/>
      <c r="H40" s="92"/>
      <c r="I40" s="92"/>
      <c r="J40" s="85"/>
      <c r="K40" s="74"/>
      <c r="L40" s="74"/>
      <c r="M40" s="75"/>
      <c r="N40" s="78"/>
      <c r="O40" s="78"/>
      <c r="P40" s="85"/>
      <c r="Q40" s="74"/>
      <c r="R40" s="74"/>
      <c r="S40" s="75"/>
      <c r="T40" s="78"/>
      <c r="U40" s="79"/>
      <c r="V40" s="79"/>
      <c r="W40" s="71"/>
      <c r="X40" s="119"/>
      <c r="Y40" s="73"/>
      <c r="Z40" s="73"/>
      <c r="AA40" s="73"/>
      <c r="AB40" s="73"/>
      <c r="AC40" s="80"/>
      <c r="AD40" s="79"/>
      <c r="AE40" s="79"/>
      <c r="AF40" s="81"/>
      <c r="AH40" s="63"/>
      <c r="AI40" s="63"/>
    </row>
    <row r="41" spans="1:60" s="8" customFormat="1" ht="18" customHeight="1" x14ac:dyDescent="0.15">
      <c r="A41" s="86">
        <v>5</v>
      </c>
      <c r="B41" s="87" t="str">
        <f t="shared" ref="B41" si="97">PHONETIC(B42)</f>
        <v/>
      </c>
      <c r="C41" s="88"/>
      <c r="D41" s="89"/>
      <c r="E41" s="90"/>
      <c r="F41" s="90"/>
      <c r="G41" s="91"/>
      <c r="H41" s="92"/>
      <c r="I41" s="92"/>
      <c r="J41" s="85"/>
      <c r="K41" s="74"/>
      <c r="L41" s="74"/>
      <c r="M41" s="75"/>
      <c r="N41" s="78"/>
      <c r="O41" s="78"/>
      <c r="P41" s="85"/>
      <c r="Q41" s="74"/>
      <c r="R41" s="74"/>
      <c r="S41" s="75"/>
      <c r="T41" s="78"/>
      <c r="U41" s="79"/>
      <c r="V41" s="79"/>
      <c r="W41" s="71"/>
      <c r="X41" s="119"/>
      <c r="Y41" s="73">
        <f>SUM(AH41:AI41)</f>
        <v>0</v>
      </c>
      <c r="Z41" s="73"/>
      <c r="AA41" s="73"/>
      <c r="AB41" s="73"/>
      <c r="AC41" s="80"/>
      <c r="AD41" s="79"/>
      <c r="AE41" s="79"/>
      <c r="AF41" s="81"/>
      <c r="AH41" s="63" t="str">
        <f t="shared" ref="AH41" si="98">IF(U41=" ", ,IF(U41="基本単価",3000,""))</f>
        <v/>
      </c>
      <c r="AI41" s="63" t="str">
        <f>IF(W41=" ", ,IF(W41="初回加算",3000,""))</f>
        <v/>
      </c>
      <c r="AL41" s="12" t="str">
        <f t="shared" ref="AL41" si="99">IF(E41="","",IF(AV41=BH41,"適正","エラー"))</f>
        <v/>
      </c>
      <c r="AM41" s="69" t="e">
        <f t="shared" si="71"/>
        <v>#VALUE!</v>
      </c>
      <c r="AN41" s="69" t="e">
        <f t="shared" si="72"/>
        <v>#VALUE!</v>
      </c>
      <c r="AO41" s="69" t="e">
        <f t="shared" si="72"/>
        <v>#VALUE!</v>
      </c>
      <c r="AP41" s="69" t="e">
        <f t="shared" si="72"/>
        <v>#VALUE!</v>
      </c>
      <c r="AQ41" s="69" t="e">
        <f t="shared" si="72"/>
        <v>#VALUE!</v>
      </c>
      <c r="AR41" s="69" t="e">
        <f t="shared" si="72"/>
        <v>#VALUE!</v>
      </c>
      <c r="AS41" s="69" t="e">
        <f t="shared" si="72"/>
        <v>#VALUE!</v>
      </c>
      <c r="AT41" s="69" t="e">
        <f t="shared" si="72"/>
        <v>#VALUE!</v>
      </c>
      <c r="AU41" s="69" t="e">
        <f t="shared" si="72"/>
        <v>#VALUE!</v>
      </c>
      <c r="AV41" s="69" t="e">
        <f t="shared" si="72"/>
        <v>#VALUE!</v>
      </c>
      <c r="AW41" t="e">
        <f t="shared" ref="AW41:BE41" si="100">AW$5*AM41</f>
        <v>#VALUE!</v>
      </c>
      <c r="AX41" t="e">
        <f t="shared" si="100"/>
        <v>#VALUE!</v>
      </c>
      <c r="AY41" t="e">
        <f t="shared" si="100"/>
        <v>#VALUE!</v>
      </c>
      <c r="AZ41" t="e">
        <f t="shared" si="100"/>
        <v>#VALUE!</v>
      </c>
      <c r="BA41" t="e">
        <f t="shared" si="100"/>
        <v>#VALUE!</v>
      </c>
      <c r="BB41" t="e">
        <f t="shared" si="100"/>
        <v>#VALUE!</v>
      </c>
      <c r="BC41" t="e">
        <f t="shared" si="100"/>
        <v>#VALUE!</v>
      </c>
      <c r="BD41" t="e">
        <f t="shared" si="100"/>
        <v>#VALUE!</v>
      </c>
      <c r="BE41" t="e">
        <f t="shared" si="100"/>
        <v>#VALUE!</v>
      </c>
      <c r="BF41" s="70" t="e">
        <f t="shared" ref="BF41" si="101">SUM(AW41:BE41)</f>
        <v>#VALUE!</v>
      </c>
      <c r="BG41" t="e">
        <f t="shared" ref="BG41" si="102">ROUNDDOWN(BF41/11,0)</f>
        <v>#VALUE!</v>
      </c>
      <c r="BH41" t="e">
        <f t="shared" ref="BH41" si="103">IF(BG41=0,BG41,BF41-BG41*11)</f>
        <v>#VALUE!</v>
      </c>
    </row>
    <row r="42" spans="1:60" s="8" customFormat="1" ht="18" customHeight="1" x14ac:dyDescent="0.15">
      <c r="A42" s="86"/>
      <c r="B42" s="82"/>
      <c r="C42" s="83"/>
      <c r="D42" s="84"/>
      <c r="E42" s="90"/>
      <c r="F42" s="90"/>
      <c r="G42" s="91"/>
      <c r="H42" s="92"/>
      <c r="I42" s="92"/>
      <c r="J42" s="85"/>
      <c r="K42" s="74"/>
      <c r="L42" s="74"/>
      <c r="M42" s="75"/>
      <c r="N42" s="78"/>
      <c r="O42" s="78"/>
      <c r="P42" s="85"/>
      <c r="Q42" s="74"/>
      <c r="R42" s="74"/>
      <c r="S42" s="75"/>
      <c r="T42" s="78"/>
      <c r="U42" s="79"/>
      <c r="V42" s="79"/>
      <c r="W42" s="71"/>
      <c r="X42" s="119"/>
      <c r="Y42" s="73"/>
      <c r="Z42" s="73"/>
      <c r="AA42" s="73"/>
      <c r="AB42" s="73"/>
      <c r="AC42" s="80"/>
      <c r="AD42" s="79"/>
      <c r="AE42" s="79"/>
      <c r="AF42" s="81"/>
      <c r="AH42" s="63"/>
      <c r="AI42" s="63"/>
    </row>
    <row r="43" spans="1:60" s="8" customFormat="1" ht="18" customHeight="1" x14ac:dyDescent="0.15">
      <c r="A43" s="86">
        <v>6</v>
      </c>
      <c r="B43" s="87" t="str">
        <f t="shared" ref="B43" si="104">PHONETIC(B44)</f>
        <v/>
      </c>
      <c r="C43" s="88"/>
      <c r="D43" s="89"/>
      <c r="E43" s="90"/>
      <c r="F43" s="90"/>
      <c r="G43" s="91"/>
      <c r="H43" s="92"/>
      <c r="I43" s="92"/>
      <c r="J43" s="85"/>
      <c r="K43" s="74"/>
      <c r="L43" s="74"/>
      <c r="M43" s="75"/>
      <c r="N43" s="78"/>
      <c r="O43" s="78"/>
      <c r="P43" s="85"/>
      <c r="Q43" s="74"/>
      <c r="R43" s="74"/>
      <c r="S43" s="75"/>
      <c r="T43" s="78"/>
      <c r="U43" s="79"/>
      <c r="V43" s="79"/>
      <c r="W43" s="71"/>
      <c r="X43" s="119"/>
      <c r="Y43" s="73">
        <f>SUM(AH43:AI43)</f>
        <v>0</v>
      </c>
      <c r="Z43" s="73"/>
      <c r="AA43" s="73"/>
      <c r="AB43" s="73"/>
      <c r="AC43" s="80"/>
      <c r="AD43" s="79"/>
      <c r="AE43" s="79"/>
      <c r="AF43" s="81"/>
      <c r="AH43" s="63" t="str">
        <f t="shared" ref="AH43" si="105">IF(U43=" ", ,IF(U43="基本単価",3000,""))</f>
        <v/>
      </c>
      <c r="AI43" s="63" t="str">
        <f>IF(W43=" ", ,IF(W43="初回加算",3000,""))</f>
        <v/>
      </c>
      <c r="AL43" s="12" t="str">
        <f t="shared" ref="AL43" si="106">IF(E43="","",IF(AV43=BH43,"適正","エラー"))</f>
        <v/>
      </c>
      <c r="AM43" s="69" t="e">
        <f t="shared" si="71"/>
        <v>#VALUE!</v>
      </c>
      <c r="AN43" s="69" t="e">
        <f t="shared" si="72"/>
        <v>#VALUE!</v>
      </c>
      <c r="AO43" s="69" t="e">
        <f t="shared" si="72"/>
        <v>#VALUE!</v>
      </c>
      <c r="AP43" s="69" t="e">
        <f t="shared" si="72"/>
        <v>#VALUE!</v>
      </c>
      <c r="AQ43" s="69" t="e">
        <f t="shared" si="72"/>
        <v>#VALUE!</v>
      </c>
      <c r="AR43" s="69" t="e">
        <f t="shared" si="72"/>
        <v>#VALUE!</v>
      </c>
      <c r="AS43" s="69" t="e">
        <f t="shared" si="72"/>
        <v>#VALUE!</v>
      </c>
      <c r="AT43" s="69" t="e">
        <f t="shared" si="72"/>
        <v>#VALUE!</v>
      </c>
      <c r="AU43" s="69" t="e">
        <f t="shared" si="72"/>
        <v>#VALUE!</v>
      </c>
      <c r="AV43" s="69" t="e">
        <f t="shared" si="72"/>
        <v>#VALUE!</v>
      </c>
      <c r="AW43" t="e">
        <f t="shared" ref="AW43:BE43" si="107">AW$5*AM43</f>
        <v>#VALUE!</v>
      </c>
      <c r="AX43" t="e">
        <f t="shared" si="107"/>
        <v>#VALUE!</v>
      </c>
      <c r="AY43" t="e">
        <f t="shared" si="107"/>
        <v>#VALUE!</v>
      </c>
      <c r="AZ43" t="e">
        <f t="shared" si="107"/>
        <v>#VALUE!</v>
      </c>
      <c r="BA43" t="e">
        <f t="shared" si="107"/>
        <v>#VALUE!</v>
      </c>
      <c r="BB43" t="e">
        <f t="shared" si="107"/>
        <v>#VALUE!</v>
      </c>
      <c r="BC43" t="e">
        <f t="shared" si="107"/>
        <v>#VALUE!</v>
      </c>
      <c r="BD43" t="e">
        <f t="shared" si="107"/>
        <v>#VALUE!</v>
      </c>
      <c r="BE43" t="e">
        <f t="shared" si="107"/>
        <v>#VALUE!</v>
      </c>
      <c r="BF43" s="70" t="e">
        <f t="shared" ref="BF43" si="108">SUM(AW43:BE43)</f>
        <v>#VALUE!</v>
      </c>
      <c r="BG43" t="e">
        <f t="shared" ref="BG43" si="109">ROUNDDOWN(BF43/11,0)</f>
        <v>#VALUE!</v>
      </c>
      <c r="BH43" t="e">
        <f t="shared" ref="BH43" si="110">IF(BG43=0,BG43,BF43-BG43*11)</f>
        <v>#VALUE!</v>
      </c>
    </row>
    <row r="44" spans="1:60" s="8" customFormat="1" ht="18" customHeight="1" x14ac:dyDescent="0.15">
      <c r="A44" s="86"/>
      <c r="B44" s="82"/>
      <c r="C44" s="83"/>
      <c r="D44" s="84"/>
      <c r="E44" s="90"/>
      <c r="F44" s="90"/>
      <c r="G44" s="91"/>
      <c r="H44" s="92"/>
      <c r="I44" s="92"/>
      <c r="J44" s="85"/>
      <c r="K44" s="74"/>
      <c r="L44" s="74"/>
      <c r="M44" s="75"/>
      <c r="N44" s="78"/>
      <c r="O44" s="78"/>
      <c r="P44" s="85"/>
      <c r="Q44" s="74"/>
      <c r="R44" s="74"/>
      <c r="S44" s="75"/>
      <c r="T44" s="78"/>
      <c r="U44" s="79"/>
      <c r="V44" s="79"/>
      <c r="W44" s="71"/>
      <c r="X44" s="119"/>
      <c r="Y44" s="73"/>
      <c r="Z44" s="73"/>
      <c r="AA44" s="73"/>
      <c r="AB44" s="73"/>
      <c r="AC44" s="80"/>
      <c r="AD44" s="79"/>
      <c r="AE44" s="79"/>
      <c r="AF44" s="81"/>
      <c r="AH44" s="63"/>
      <c r="AI44" s="63"/>
    </row>
    <row r="45" spans="1:60" s="8" customFormat="1" ht="18" customHeight="1" x14ac:dyDescent="0.15">
      <c r="A45" s="86">
        <v>7</v>
      </c>
      <c r="B45" s="87" t="str">
        <f t="shared" ref="B45" si="111">PHONETIC(B46)</f>
        <v/>
      </c>
      <c r="C45" s="88"/>
      <c r="D45" s="89"/>
      <c r="E45" s="90"/>
      <c r="F45" s="90"/>
      <c r="G45" s="91"/>
      <c r="H45" s="92"/>
      <c r="I45" s="92"/>
      <c r="J45" s="85"/>
      <c r="K45" s="74"/>
      <c r="L45" s="74"/>
      <c r="M45" s="75"/>
      <c r="N45" s="78"/>
      <c r="O45" s="78"/>
      <c r="P45" s="85"/>
      <c r="Q45" s="74"/>
      <c r="R45" s="74"/>
      <c r="S45" s="75"/>
      <c r="T45" s="78"/>
      <c r="U45" s="79"/>
      <c r="V45" s="79"/>
      <c r="W45" s="71"/>
      <c r="X45" s="119"/>
      <c r="Y45" s="73">
        <f>SUM(AH45:AI45)</f>
        <v>0</v>
      </c>
      <c r="Z45" s="73"/>
      <c r="AA45" s="73"/>
      <c r="AB45" s="73"/>
      <c r="AC45" s="80"/>
      <c r="AD45" s="79"/>
      <c r="AE45" s="79"/>
      <c r="AF45" s="81"/>
      <c r="AH45" s="63" t="str">
        <f t="shared" ref="AH45" si="112">IF(U45=" ", ,IF(U45="基本単価",3000,""))</f>
        <v/>
      </c>
      <c r="AI45" s="63" t="str">
        <f>IF(W45=" ", ,IF(W45="初回加算",3000,""))</f>
        <v/>
      </c>
      <c r="AL45" s="12" t="str">
        <f t="shared" ref="AL45" si="113">IF(E45="","",IF(AV45=BH45,"適正","エラー"))</f>
        <v/>
      </c>
      <c r="AM45" s="69" t="e">
        <f t="shared" si="71"/>
        <v>#VALUE!</v>
      </c>
      <c r="AN45" s="69" t="e">
        <f t="shared" si="72"/>
        <v>#VALUE!</v>
      </c>
      <c r="AO45" s="69" t="e">
        <f t="shared" si="72"/>
        <v>#VALUE!</v>
      </c>
      <c r="AP45" s="69" t="e">
        <f t="shared" si="72"/>
        <v>#VALUE!</v>
      </c>
      <c r="AQ45" s="69" t="e">
        <f t="shared" si="72"/>
        <v>#VALUE!</v>
      </c>
      <c r="AR45" s="69" t="e">
        <f t="shared" si="72"/>
        <v>#VALUE!</v>
      </c>
      <c r="AS45" s="69" t="e">
        <f t="shared" si="72"/>
        <v>#VALUE!</v>
      </c>
      <c r="AT45" s="69" t="e">
        <f t="shared" si="72"/>
        <v>#VALUE!</v>
      </c>
      <c r="AU45" s="69" t="e">
        <f t="shared" si="72"/>
        <v>#VALUE!</v>
      </c>
      <c r="AV45" s="69" t="e">
        <f t="shared" si="72"/>
        <v>#VALUE!</v>
      </c>
      <c r="AW45" t="e">
        <f t="shared" ref="AW45:BE45" si="114">AW$5*AM45</f>
        <v>#VALUE!</v>
      </c>
      <c r="AX45" t="e">
        <f t="shared" si="114"/>
        <v>#VALUE!</v>
      </c>
      <c r="AY45" t="e">
        <f t="shared" si="114"/>
        <v>#VALUE!</v>
      </c>
      <c r="AZ45" t="e">
        <f t="shared" si="114"/>
        <v>#VALUE!</v>
      </c>
      <c r="BA45" t="e">
        <f t="shared" si="114"/>
        <v>#VALUE!</v>
      </c>
      <c r="BB45" t="e">
        <f t="shared" si="114"/>
        <v>#VALUE!</v>
      </c>
      <c r="BC45" t="e">
        <f t="shared" si="114"/>
        <v>#VALUE!</v>
      </c>
      <c r="BD45" t="e">
        <f t="shared" si="114"/>
        <v>#VALUE!</v>
      </c>
      <c r="BE45" t="e">
        <f t="shared" si="114"/>
        <v>#VALUE!</v>
      </c>
      <c r="BF45" s="70" t="e">
        <f t="shared" ref="BF45" si="115">SUM(AW45:BE45)</f>
        <v>#VALUE!</v>
      </c>
      <c r="BG45" t="e">
        <f t="shared" ref="BG45" si="116">ROUNDDOWN(BF45/11,0)</f>
        <v>#VALUE!</v>
      </c>
      <c r="BH45" t="e">
        <f t="shared" ref="BH45" si="117">IF(BG45=0,BG45,BF45-BG45*11)</f>
        <v>#VALUE!</v>
      </c>
    </row>
    <row r="46" spans="1:60" s="8" customFormat="1" ht="18" customHeight="1" x14ac:dyDescent="0.15">
      <c r="A46" s="86"/>
      <c r="B46" s="82"/>
      <c r="C46" s="83"/>
      <c r="D46" s="84"/>
      <c r="E46" s="90"/>
      <c r="F46" s="90"/>
      <c r="G46" s="91"/>
      <c r="H46" s="92"/>
      <c r="I46" s="92"/>
      <c r="J46" s="85"/>
      <c r="K46" s="74"/>
      <c r="L46" s="74"/>
      <c r="M46" s="75"/>
      <c r="N46" s="78"/>
      <c r="O46" s="78"/>
      <c r="P46" s="85"/>
      <c r="Q46" s="74"/>
      <c r="R46" s="74"/>
      <c r="S46" s="75"/>
      <c r="T46" s="78"/>
      <c r="U46" s="79"/>
      <c r="V46" s="79"/>
      <c r="W46" s="71"/>
      <c r="X46" s="119"/>
      <c r="Y46" s="73"/>
      <c r="Z46" s="73"/>
      <c r="AA46" s="73"/>
      <c r="AB46" s="73"/>
      <c r="AC46" s="80"/>
      <c r="AD46" s="79"/>
      <c r="AE46" s="79"/>
      <c r="AF46" s="81"/>
      <c r="AH46" s="63"/>
      <c r="AI46" s="63"/>
    </row>
    <row r="47" spans="1:60" s="8" customFormat="1" ht="18" customHeight="1" x14ac:dyDescent="0.15">
      <c r="A47" s="86">
        <v>8</v>
      </c>
      <c r="B47" s="87" t="str">
        <f t="shared" ref="B47" si="118">PHONETIC(B48)</f>
        <v/>
      </c>
      <c r="C47" s="88"/>
      <c r="D47" s="89"/>
      <c r="E47" s="90"/>
      <c r="F47" s="90"/>
      <c r="G47" s="91"/>
      <c r="H47" s="92"/>
      <c r="I47" s="92"/>
      <c r="J47" s="85"/>
      <c r="K47" s="74"/>
      <c r="L47" s="74"/>
      <c r="M47" s="75"/>
      <c r="N47" s="78"/>
      <c r="O47" s="78"/>
      <c r="P47" s="85"/>
      <c r="Q47" s="74"/>
      <c r="R47" s="74"/>
      <c r="S47" s="75"/>
      <c r="T47" s="78"/>
      <c r="U47" s="79"/>
      <c r="V47" s="79"/>
      <c r="W47" s="71"/>
      <c r="X47" s="119"/>
      <c r="Y47" s="73">
        <f>SUM(AH47:AI47)</f>
        <v>0</v>
      </c>
      <c r="Z47" s="73"/>
      <c r="AA47" s="73"/>
      <c r="AB47" s="73"/>
      <c r="AC47" s="80"/>
      <c r="AD47" s="79"/>
      <c r="AE47" s="79"/>
      <c r="AF47" s="81"/>
      <c r="AH47" s="63" t="str">
        <f t="shared" ref="AH47" si="119">IF(U47=" ", ,IF(U47="基本単価",3000,""))</f>
        <v/>
      </c>
      <c r="AI47" s="63" t="str">
        <f>IF(W47=" ", ,IF(W47="初回加算",3000,""))</f>
        <v/>
      </c>
      <c r="AL47" s="12" t="str">
        <f t="shared" ref="AL47" si="120">IF(E47="","",IF(AV47=BH47,"適正","エラー"))</f>
        <v/>
      </c>
      <c r="AM47" s="69" t="e">
        <f t="shared" si="71"/>
        <v>#VALUE!</v>
      </c>
      <c r="AN47" s="69" t="e">
        <f t="shared" si="72"/>
        <v>#VALUE!</v>
      </c>
      <c r="AO47" s="69" t="e">
        <f t="shared" si="72"/>
        <v>#VALUE!</v>
      </c>
      <c r="AP47" s="69" t="e">
        <f t="shared" si="72"/>
        <v>#VALUE!</v>
      </c>
      <c r="AQ47" s="69" t="e">
        <f t="shared" si="72"/>
        <v>#VALUE!</v>
      </c>
      <c r="AR47" s="69" t="e">
        <f t="shared" si="72"/>
        <v>#VALUE!</v>
      </c>
      <c r="AS47" s="69" t="e">
        <f t="shared" si="72"/>
        <v>#VALUE!</v>
      </c>
      <c r="AT47" s="69" t="e">
        <f t="shared" si="72"/>
        <v>#VALUE!</v>
      </c>
      <c r="AU47" s="69" t="e">
        <f t="shared" si="72"/>
        <v>#VALUE!</v>
      </c>
      <c r="AV47" s="69" t="e">
        <f t="shared" si="72"/>
        <v>#VALUE!</v>
      </c>
      <c r="AW47" t="e">
        <f t="shared" ref="AW47:BE47" si="121">AW$5*AM47</f>
        <v>#VALUE!</v>
      </c>
      <c r="AX47" t="e">
        <f t="shared" si="121"/>
        <v>#VALUE!</v>
      </c>
      <c r="AY47" t="e">
        <f t="shared" si="121"/>
        <v>#VALUE!</v>
      </c>
      <c r="AZ47" t="e">
        <f t="shared" si="121"/>
        <v>#VALUE!</v>
      </c>
      <c r="BA47" t="e">
        <f t="shared" si="121"/>
        <v>#VALUE!</v>
      </c>
      <c r="BB47" t="e">
        <f t="shared" si="121"/>
        <v>#VALUE!</v>
      </c>
      <c r="BC47" t="e">
        <f t="shared" si="121"/>
        <v>#VALUE!</v>
      </c>
      <c r="BD47" t="e">
        <f t="shared" si="121"/>
        <v>#VALUE!</v>
      </c>
      <c r="BE47" t="e">
        <f t="shared" si="121"/>
        <v>#VALUE!</v>
      </c>
      <c r="BF47" s="70" t="e">
        <f t="shared" ref="BF47" si="122">SUM(AW47:BE47)</f>
        <v>#VALUE!</v>
      </c>
      <c r="BG47" t="e">
        <f t="shared" ref="BG47" si="123">ROUNDDOWN(BF47/11,0)</f>
        <v>#VALUE!</v>
      </c>
      <c r="BH47" t="e">
        <f t="shared" ref="BH47" si="124">IF(BG47=0,BG47,BF47-BG47*11)</f>
        <v>#VALUE!</v>
      </c>
    </row>
    <row r="48" spans="1:60" s="8" customFormat="1" ht="18" customHeight="1" x14ac:dyDescent="0.15">
      <c r="A48" s="86"/>
      <c r="B48" s="82"/>
      <c r="C48" s="83"/>
      <c r="D48" s="84"/>
      <c r="E48" s="90"/>
      <c r="F48" s="90"/>
      <c r="G48" s="91"/>
      <c r="H48" s="92"/>
      <c r="I48" s="92"/>
      <c r="J48" s="85"/>
      <c r="K48" s="74"/>
      <c r="L48" s="74"/>
      <c r="M48" s="75"/>
      <c r="N48" s="78"/>
      <c r="O48" s="78"/>
      <c r="P48" s="85"/>
      <c r="Q48" s="74"/>
      <c r="R48" s="74"/>
      <c r="S48" s="75"/>
      <c r="T48" s="78"/>
      <c r="U48" s="79"/>
      <c r="V48" s="79"/>
      <c r="W48" s="71"/>
      <c r="X48" s="119"/>
      <c r="Y48" s="73"/>
      <c r="Z48" s="73"/>
      <c r="AA48" s="73"/>
      <c r="AB48" s="73"/>
      <c r="AC48" s="80"/>
      <c r="AD48" s="79"/>
      <c r="AE48" s="79"/>
      <c r="AF48" s="81"/>
      <c r="AH48" s="63"/>
      <c r="AI48" s="63"/>
    </row>
    <row r="49" spans="1:60" s="8" customFormat="1" ht="18" customHeight="1" x14ac:dyDescent="0.15">
      <c r="A49" s="86">
        <v>9</v>
      </c>
      <c r="B49" s="87" t="str">
        <f t="shared" ref="B49" si="125">PHONETIC(B50)</f>
        <v/>
      </c>
      <c r="C49" s="88"/>
      <c r="D49" s="89"/>
      <c r="E49" s="90"/>
      <c r="F49" s="90"/>
      <c r="G49" s="91"/>
      <c r="H49" s="92"/>
      <c r="I49" s="92"/>
      <c r="J49" s="85"/>
      <c r="K49" s="74"/>
      <c r="L49" s="74"/>
      <c r="M49" s="75"/>
      <c r="N49" s="78"/>
      <c r="O49" s="78"/>
      <c r="P49" s="85"/>
      <c r="Q49" s="74"/>
      <c r="R49" s="74"/>
      <c r="S49" s="75"/>
      <c r="T49" s="78"/>
      <c r="U49" s="79"/>
      <c r="V49" s="79"/>
      <c r="W49" s="71"/>
      <c r="X49" s="119"/>
      <c r="Y49" s="73">
        <f>SUM(AH49:AI49)</f>
        <v>0</v>
      </c>
      <c r="Z49" s="73"/>
      <c r="AA49" s="73"/>
      <c r="AB49" s="73"/>
      <c r="AC49" s="80"/>
      <c r="AD49" s="79"/>
      <c r="AE49" s="79"/>
      <c r="AF49" s="81"/>
      <c r="AH49" s="63" t="str">
        <f t="shared" ref="AH49" si="126">IF(U49=" ", ,IF(U49="基本単価",3000,""))</f>
        <v/>
      </c>
      <c r="AI49" s="63" t="str">
        <f>IF(W49=" ", ,IF(W49="初回加算",3000,""))</f>
        <v/>
      </c>
      <c r="AL49" s="12" t="str">
        <f t="shared" ref="AL49" si="127">IF(E49="","",IF(AV49=BH49,"適正","エラー"))</f>
        <v/>
      </c>
      <c r="AM49" s="69" t="e">
        <f t="shared" si="71"/>
        <v>#VALUE!</v>
      </c>
      <c r="AN49" s="69" t="e">
        <f t="shared" si="72"/>
        <v>#VALUE!</v>
      </c>
      <c r="AO49" s="69" t="e">
        <f t="shared" si="72"/>
        <v>#VALUE!</v>
      </c>
      <c r="AP49" s="69" t="e">
        <f t="shared" si="72"/>
        <v>#VALUE!</v>
      </c>
      <c r="AQ49" s="69" t="e">
        <f t="shared" si="72"/>
        <v>#VALUE!</v>
      </c>
      <c r="AR49" s="69" t="e">
        <f t="shared" si="72"/>
        <v>#VALUE!</v>
      </c>
      <c r="AS49" s="69" t="e">
        <f t="shared" si="72"/>
        <v>#VALUE!</v>
      </c>
      <c r="AT49" s="69" t="e">
        <f t="shared" si="72"/>
        <v>#VALUE!</v>
      </c>
      <c r="AU49" s="69" t="e">
        <f t="shared" si="72"/>
        <v>#VALUE!</v>
      </c>
      <c r="AV49" s="69" t="e">
        <f t="shared" si="72"/>
        <v>#VALUE!</v>
      </c>
      <c r="AW49" t="e">
        <f t="shared" ref="AW49:BE49" si="128">AW$5*AM49</f>
        <v>#VALUE!</v>
      </c>
      <c r="AX49" t="e">
        <f t="shared" si="128"/>
        <v>#VALUE!</v>
      </c>
      <c r="AY49" t="e">
        <f t="shared" si="128"/>
        <v>#VALUE!</v>
      </c>
      <c r="AZ49" t="e">
        <f t="shared" si="128"/>
        <v>#VALUE!</v>
      </c>
      <c r="BA49" t="e">
        <f t="shared" si="128"/>
        <v>#VALUE!</v>
      </c>
      <c r="BB49" t="e">
        <f t="shared" si="128"/>
        <v>#VALUE!</v>
      </c>
      <c r="BC49" t="e">
        <f t="shared" si="128"/>
        <v>#VALUE!</v>
      </c>
      <c r="BD49" t="e">
        <f t="shared" si="128"/>
        <v>#VALUE!</v>
      </c>
      <c r="BE49" t="e">
        <f t="shared" si="128"/>
        <v>#VALUE!</v>
      </c>
      <c r="BF49" s="70" t="e">
        <f t="shared" ref="BF49" si="129">SUM(AW49:BE49)</f>
        <v>#VALUE!</v>
      </c>
      <c r="BG49" t="e">
        <f t="shared" ref="BG49" si="130">ROUNDDOWN(BF49/11,0)</f>
        <v>#VALUE!</v>
      </c>
      <c r="BH49" t="e">
        <f t="shared" ref="BH49" si="131">IF(BG49=0,BG49,BF49-BG49*11)</f>
        <v>#VALUE!</v>
      </c>
    </row>
    <row r="50" spans="1:60" s="8" customFormat="1" ht="18" customHeight="1" x14ac:dyDescent="0.15">
      <c r="A50" s="86"/>
      <c r="B50" s="82"/>
      <c r="C50" s="83"/>
      <c r="D50" s="84"/>
      <c r="E50" s="90"/>
      <c r="F50" s="90"/>
      <c r="G50" s="91"/>
      <c r="H50" s="92"/>
      <c r="I50" s="92"/>
      <c r="J50" s="85"/>
      <c r="K50" s="74"/>
      <c r="L50" s="74"/>
      <c r="M50" s="75"/>
      <c r="N50" s="78"/>
      <c r="O50" s="78"/>
      <c r="P50" s="85"/>
      <c r="Q50" s="74"/>
      <c r="R50" s="74"/>
      <c r="S50" s="75"/>
      <c r="T50" s="78"/>
      <c r="U50" s="79"/>
      <c r="V50" s="79"/>
      <c r="W50" s="71"/>
      <c r="X50" s="119"/>
      <c r="Y50" s="73"/>
      <c r="Z50" s="73"/>
      <c r="AA50" s="73"/>
      <c r="AB50" s="73"/>
      <c r="AC50" s="80"/>
      <c r="AD50" s="79"/>
      <c r="AE50" s="79"/>
      <c r="AF50" s="81"/>
      <c r="AH50" s="63"/>
      <c r="AI50" s="63"/>
    </row>
    <row r="51" spans="1:60" s="8" customFormat="1" ht="18" customHeight="1" x14ac:dyDescent="0.15">
      <c r="A51" s="86">
        <v>10</v>
      </c>
      <c r="B51" s="87" t="str">
        <f t="shared" ref="B51" si="132">PHONETIC(B52)</f>
        <v/>
      </c>
      <c r="C51" s="88"/>
      <c r="D51" s="89"/>
      <c r="E51" s="90"/>
      <c r="F51" s="90"/>
      <c r="G51" s="91"/>
      <c r="H51" s="92"/>
      <c r="I51" s="92"/>
      <c r="J51" s="85"/>
      <c r="K51" s="74"/>
      <c r="L51" s="74"/>
      <c r="M51" s="75"/>
      <c r="N51" s="78"/>
      <c r="O51" s="78"/>
      <c r="P51" s="85"/>
      <c r="Q51" s="74"/>
      <c r="R51" s="74"/>
      <c r="S51" s="75"/>
      <c r="T51" s="78"/>
      <c r="U51" s="79"/>
      <c r="V51" s="79"/>
      <c r="W51" s="71"/>
      <c r="X51" s="119"/>
      <c r="Y51" s="73">
        <f>SUM(AH51:AI51)</f>
        <v>0</v>
      </c>
      <c r="Z51" s="73"/>
      <c r="AA51" s="73"/>
      <c r="AB51" s="73"/>
      <c r="AC51" s="80"/>
      <c r="AD51" s="79"/>
      <c r="AE51" s="79"/>
      <c r="AF51" s="81"/>
      <c r="AH51" s="63" t="str">
        <f t="shared" ref="AH51" si="133">IF(U51=" ", ,IF(U51="基本単価",3000,""))</f>
        <v/>
      </c>
      <c r="AI51" s="63" t="str">
        <f>IF(W51=" ", ,IF(W51="初回加算",3000,""))</f>
        <v/>
      </c>
      <c r="AL51" s="12" t="str">
        <f t="shared" ref="AL51" si="134">IF(E51="","",IF(AV51=BH51,"適正","エラー"))</f>
        <v/>
      </c>
      <c r="AM51" s="69" t="e">
        <f t="shared" si="71"/>
        <v>#VALUE!</v>
      </c>
      <c r="AN51" s="69" t="e">
        <f t="shared" si="72"/>
        <v>#VALUE!</v>
      </c>
      <c r="AO51" s="69" t="e">
        <f t="shared" si="72"/>
        <v>#VALUE!</v>
      </c>
      <c r="AP51" s="69" t="e">
        <f t="shared" si="72"/>
        <v>#VALUE!</v>
      </c>
      <c r="AQ51" s="69" t="e">
        <f t="shared" si="72"/>
        <v>#VALUE!</v>
      </c>
      <c r="AR51" s="69" t="e">
        <f t="shared" si="72"/>
        <v>#VALUE!</v>
      </c>
      <c r="AS51" s="69" t="e">
        <f t="shared" si="72"/>
        <v>#VALUE!</v>
      </c>
      <c r="AT51" s="69" t="e">
        <f t="shared" si="72"/>
        <v>#VALUE!</v>
      </c>
      <c r="AU51" s="69" t="e">
        <f t="shared" si="72"/>
        <v>#VALUE!</v>
      </c>
      <c r="AV51" s="69" t="e">
        <f t="shared" si="72"/>
        <v>#VALUE!</v>
      </c>
      <c r="AW51" t="e">
        <f t="shared" ref="AW51:BE51" si="135">AW$5*AM51</f>
        <v>#VALUE!</v>
      </c>
      <c r="AX51" t="e">
        <f t="shared" si="135"/>
        <v>#VALUE!</v>
      </c>
      <c r="AY51" t="e">
        <f t="shared" si="135"/>
        <v>#VALUE!</v>
      </c>
      <c r="AZ51" t="e">
        <f t="shared" si="135"/>
        <v>#VALUE!</v>
      </c>
      <c r="BA51" t="e">
        <f t="shared" si="135"/>
        <v>#VALUE!</v>
      </c>
      <c r="BB51" t="e">
        <f t="shared" si="135"/>
        <v>#VALUE!</v>
      </c>
      <c r="BC51" t="e">
        <f t="shared" si="135"/>
        <v>#VALUE!</v>
      </c>
      <c r="BD51" t="e">
        <f t="shared" si="135"/>
        <v>#VALUE!</v>
      </c>
      <c r="BE51" t="e">
        <f t="shared" si="135"/>
        <v>#VALUE!</v>
      </c>
      <c r="BF51" s="70" t="e">
        <f t="shared" ref="BF51" si="136">SUM(AW51:BE51)</f>
        <v>#VALUE!</v>
      </c>
      <c r="BG51" t="e">
        <f t="shared" ref="BG51" si="137">ROUNDDOWN(BF51/11,0)</f>
        <v>#VALUE!</v>
      </c>
      <c r="BH51" t="e">
        <f t="shared" ref="BH51" si="138">IF(BG51=0,BG51,BF51-BG51*11)</f>
        <v>#VALUE!</v>
      </c>
    </row>
    <row r="52" spans="1:60" s="8" customFormat="1" ht="18" customHeight="1" x14ac:dyDescent="0.15">
      <c r="A52" s="86"/>
      <c r="B52" s="82"/>
      <c r="C52" s="83"/>
      <c r="D52" s="84"/>
      <c r="E52" s="90"/>
      <c r="F52" s="90"/>
      <c r="G52" s="91"/>
      <c r="H52" s="93"/>
      <c r="I52" s="93"/>
      <c r="J52" s="85"/>
      <c r="K52" s="74"/>
      <c r="L52" s="74"/>
      <c r="M52" s="75"/>
      <c r="N52" s="94"/>
      <c r="O52" s="94"/>
      <c r="P52" s="85"/>
      <c r="Q52" s="74"/>
      <c r="R52" s="74"/>
      <c r="S52" s="75"/>
      <c r="T52" s="94"/>
      <c r="U52" s="95"/>
      <c r="V52" s="95"/>
      <c r="W52" s="71"/>
      <c r="X52" s="119"/>
      <c r="Y52" s="98"/>
      <c r="Z52" s="98"/>
      <c r="AA52" s="98"/>
      <c r="AB52" s="98"/>
      <c r="AC52" s="99"/>
      <c r="AD52" s="95"/>
      <c r="AE52" s="95"/>
      <c r="AF52" s="100"/>
      <c r="AH52" s="63"/>
      <c r="AI52" s="63"/>
    </row>
    <row r="53" spans="1:60" s="8" customFormat="1" x14ac:dyDescent="0.15">
      <c r="T53" s="8" t="s">
        <v>34</v>
      </c>
      <c r="Y53" s="76">
        <f>SUM(Y33:AB52)</f>
        <v>0</v>
      </c>
      <c r="Z53" s="76"/>
      <c r="AA53" s="76"/>
      <c r="AB53" s="76"/>
    </row>
  </sheetData>
  <mergeCells count="295">
    <mergeCell ref="P27:S28"/>
    <mergeCell ref="T27:T28"/>
    <mergeCell ref="U27:V28"/>
    <mergeCell ref="Y27:AB28"/>
    <mergeCell ref="B28:D28"/>
    <mergeCell ref="J28:M28"/>
    <mergeCell ref="A27:A28"/>
    <mergeCell ref="B27:D27"/>
    <mergeCell ref="E27:G28"/>
    <mergeCell ref="H27:I28"/>
    <mergeCell ref="J27:M27"/>
    <mergeCell ref="N27:O28"/>
    <mergeCell ref="P25:S26"/>
    <mergeCell ref="T25:T26"/>
    <mergeCell ref="U25:V26"/>
    <mergeCell ref="Y25:AB26"/>
    <mergeCell ref="B26:D26"/>
    <mergeCell ref="J26:M26"/>
    <mergeCell ref="A25:A26"/>
    <mergeCell ref="B25:D25"/>
    <mergeCell ref="E25:G26"/>
    <mergeCell ref="H25:I26"/>
    <mergeCell ref="J25:M25"/>
    <mergeCell ref="N25:O26"/>
    <mergeCell ref="B24:D24"/>
    <mergeCell ref="J24:M24"/>
    <mergeCell ref="A23:A24"/>
    <mergeCell ref="B23:D23"/>
    <mergeCell ref="E23:G24"/>
    <mergeCell ref="H23:I24"/>
    <mergeCell ref="J23:M23"/>
    <mergeCell ref="N23:O24"/>
    <mergeCell ref="W23:X24"/>
    <mergeCell ref="P21:S22"/>
    <mergeCell ref="T21:T22"/>
    <mergeCell ref="U21:V22"/>
    <mergeCell ref="Y21:AB22"/>
    <mergeCell ref="B22:D22"/>
    <mergeCell ref="J22:M22"/>
    <mergeCell ref="A21:A22"/>
    <mergeCell ref="B21:D21"/>
    <mergeCell ref="E21:G22"/>
    <mergeCell ref="H21:I22"/>
    <mergeCell ref="J21:M21"/>
    <mergeCell ref="N21:O22"/>
    <mergeCell ref="P19:S20"/>
    <mergeCell ref="T19:T20"/>
    <mergeCell ref="U19:V20"/>
    <mergeCell ref="Y19:AB20"/>
    <mergeCell ref="B20:D20"/>
    <mergeCell ref="J20:M20"/>
    <mergeCell ref="A19:A20"/>
    <mergeCell ref="B19:D19"/>
    <mergeCell ref="E19:G20"/>
    <mergeCell ref="H19:I20"/>
    <mergeCell ref="J19:M19"/>
    <mergeCell ref="N19:O20"/>
    <mergeCell ref="P17:S18"/>
    <mergeCell ref="T17:T18"/>
    <mergeCell ref="U17:V18"/>
    <mergeCell ref="Y17:AB18"/>
    <mergeCell ref="B18:D18"/>
    <mergeCell ref="J18:M18"/>
    <mergeCell ref="A17:A18"/>
    <mergeCell ref="B17:D17"/>
    <mergeCell ref="E17:G18"/>
    <mergeCell ref="H17:I18"/>
    <mergeCell ref="J17:M17"/>
    <mergeCell ref="N17:O18"/>
    <mergeCell ref="P15:S16"/>
    <mergeCell ref="T15:T16"/>
    <mergeCell ref="U15:V16"/>
    <mergeCell ref="Y15:AB16"/>
    <mergeCell ref="B16:D16"/>
    <mergeCell ref="J16:M16"/>
    <mergeCell ref="A15:A16"/>
    <mergeCell ref="B15:D15"/>
    <mergeCell ref="E15:G16"/>
    <mergeCell ref="H15:I16"/>
    <mergeCell ref="J15:M15"/>
    <mergeCell ref="N15:O16"/>
    <mergeCell ref="W15:X16"/>
    <mergeCell ref="P13:S14"/>
    <mergeCell ref="T13:T14"/>
    <mergeCell ref="U13:V14"/>
    <mergeCell ref="Y13:AB14"/>
    <mergeCell ref="B14:D14"/>
    <mergeCell ref="J14:M14"/>
    <mergeCell ref="A13:A14"/>
    <mergeCell ref="B13:D13"/>
    <mergeCell ref="E13:G14"/>
    <mergeCell ref="H13:I14"/>
    <mergeCell ref="J13:M13"/>
    <mergeCell ref="N13:O14"/>
    <mergeCell ref="A9:A10"/>
    <mergeCell ref="B9:D9"/>
    <mergeCell ref="E9:G10"/>
    <mergeCell ref="H9:I10"/>
    <mergeCell ref="J9:M9"/>
    <mergeCell ref="N11:O12"/>
    <mergeCell ref="P11:S12"/>
    <mergeCell ref="T11:T12"/>
    <mergeCell ref="U11:V12"/>
    <mergeCell ref="B10:D10"/>
    <mergeCell ref="J10:M10"/>
    <mergeCell ref="A11:A12"/>
    <mergeCell ref="B11:D11"/>
    <mergeCell ref="E11:G12"/>
    <mergeCell ref="H11:I12"/>
    <mergeCell ref="J11:M11"/>
    <mergeCell ref="B12:D12"/>
    <mergeCell ref="J12:M12"/>
    <mergeCell ref="N9:O10"/>
    <mergeCell ref="P9:S10"/>
    <mergeCell ref="T9:T10"/>
    <mergeCell ref="U9:V10"/>
    <mergeCell ref="C5:I5"/>
    <mergeCell ref="A7:A8"/>
    <mergeCell ref="E7:G8"/>
    <mergeCell ref="H7:I8"/>
    <mergeCell ref="J7:M8"/>
    <mergeCell ref="N7:O8"/>
    <mergeCell ref="P7:S8"/>
    <mergeCell ref="T7:T8"/>
    <mergeCell ref="Y7:AB8"/>
    <mergeCell ref="AC15:AF16"/>
    <mergeCell ref="W17:X18"/>
    <mergeCell ref="AC17:AF18"/>
    <mergeCell ref="W19:X20"/>
    <mergeCell ref="AC19:AF20"/>
    <mergeCell ref="W21:X22"/>
    <mergeCell ref="AC21:AF22"/>
    <mergeCell ref="AC7:AF8"/>
    <mergeCell ref="W9:X10"/>
    <mergeCell ref="AC9:AF10"/>
    <mergeCell ref="W11:X12"/>
    <mergeCell ref="AC11:AF12"/>
    <mergeCell ref="W13:X14"/>
    <mergeCell ref="AC13:AF14"/>
    <mergeCell ref="Y11:AB12"/>
    <mergeCell ref="Y9:AB10"/>
    <mergeCell ref="AC23:AF24"/>
    <mergeCell ref="W25:X26"/>
    <mergeCell ref="AC25:AF26"/>
    <mergeCell ref="W27:X28"/>
    <mergeCell ref="AC27:AF28"/>
    <mergeCell ref="Y29:AB29"/>
    <mergeCell ref="A33:A34"/>
    <mergeCell ref="B33:D33"/>
    <mergeCell ref="E33:G34"/>
    <mergeCell ref="H33:I34"/>
    <mergeCell ref="J33:M33"/>
    <mergeCell ref="N33:O34"/>
    <mergeCell ref="P33:S34"/>
    <mergeCell ref="T33:T34"/>
    <mergeCell ref="U33:V34"/>
    <mergeCell ref="W33:X34"/>
    <mergeCell ref="Y33:AB34"/>
    <mergeCell ref="AC33:AF34"/>
    <mergeCell ref="B34:D34"/>
    <mergeCell ref="J34:M34"/>
    <mergeCell ref="P23:S24"/>
    <mergeCell ref="T23:T24"/>
    <mergeCell ref="U23:V24"/>
    <mergeCell ref="Y23:AB24"/>
    <mergeCell ref="A35:A36"/>
    <mergeCell ref="B35:D35"/>
    <mergeCell ref="E35:G36"/>
    <mergeCell ref="H35:I36"/>
    <mergeCell ref="J35:M35"/>
    <mergeCell ref="N35:O36"/>
    <mergeCell ref="P35:S36"/>
    <mergeCell ref="T35:T36"/>
    <mergeCell ref="U35:V36"/>
    <mergeCell ref="A37:A38"/>
    <mergeCell ref="B37:D37"/>
    <mergeCell ref="E37:G38"/>
    <mergeCell ref="H37:I38"/>
    <mergeCell ref="J37:M37"/>
    <mergeCell ref="N37:O38"/>
    <mergeCell ref="P37:S38"/>
    <mergeCell ref="T37:T38"/>
    <mergeCell ref="U37:V38"/>
    <mergeCell ref="B38:D38"/>
    <mergeCell ref="J38:M38"/>
    <mergeCell ref="W35:X36"/>
    <mergeCell ref="Y35:AB36"/>
    <mergeCell ref="AC35:AF36"/>
    <mergeCell ref="B36:D36"/>
    <mergeCell ref="J36:M36"/>
    <mergeCell ref="W37:X38"/>
    <mergeCell ref="Y37:AB38"/>
    <mergeCell ref="AC37:AF38"/>
    <mergeCell ref="W39:X40"/>
    <mergeCell ref="Y39:AB40"/>
    <mergeCell ref="AC39:AF40"/>
    <mergeCell ref="B40:D40"/>
    <mergeCell ref="J40:M40"/>
    <mergeCell ref="W41:X42"/>
    <mergeCell ref="Y41:AB42"/>
    <mergeCell ref="AC41:AF42"/>
    <mergeCell ref="B42:D42"/>
    <mergeCell ref="J42:M42"/>
    <mergeCell ref="A39:A40"/>
    <mergeCell ref="B39:D39"/>
    <mergeCell ref="E39:G40"/>
    <mergeCell ref="H39:I40"/>
    <mergeCell ref="J39:M39"/>
    <mergeCell ref="A41:A42"/>
    <mergeCell ref="B41:D41"/>
    <mergeCell ref="E41:G42"/>
    <mergeCell ref="H41:I42"/>
    <mergeCell ref="J41:M41"/>
    <mergeCell ref="N41:O42"/>
    <mergeCell ref="P41:S42"/>
    <mergeCell ref="T41:T42"/>
    <mergeCell ref="U41:V42"/>
    <mergeCell ref="N39:O40"/>
    <mergeCell ref="P39:S40"/>
    <mergeCell ref="T39:T40"/>
    <mergeCell ref="U39:V40"/>
    <mergeCell ref="AC45:AF46"/>
    <mergeCell ref="B46:D46"/>
    <mergeCell ref="J46:M46"/>
    <mergeCell ref="A43:A44"/>
    <mergeCell ref="B43:D43"/>
    <mergeCell ref="E43:G44"/>
    <mergeCell ref="H43:I44"/>
    <mergeCell ref="J43:M43"/>
    <mergeCell ref="N43:O44"/>
    <mergeCell ref="P43:S44"/>
    <mergeCell ref="T43:T44"/>
    <mergeCell ref="U43:V44"/>
    <mergeCell ref="A45:A46"/>
    <mergeCell ref="B45:D45"/>
    <mergeCell ref="E45:G46"/>
    <mergeCell ref="H45:I46"/>
    <mergeCell ref="J45:M45"/>
    <mergeCell ref="N45:O46"/>
    <mergeCell ref="P45:S46"/>
    <mergeCell ref="T45:T46"/>
    <mergeCell ref="U45:V46"/>
    <mergeCell ref="A47:A48"/>
    <mergeCell ref="B47:D47"/>
    <mergeCell ref="E47:G48"/>
    <mergeCell ref="H47:I48"/>
    <mergeCell ref="J47:M47"/>
    <mergeCell ref="N47:O48"/>
    <mergeCell ref="P47:S48"/>
    <mergeCell ref="T47:T48"/>
    <mergeCell ref="U47:V48"/>
    <mergeCell ref="A49:A50"/>
    <mergeCell ref="B49:D49"/>
    <mergeCell ref="E49:G50"/>
    <mergeCell ref="H49:I50"/>
    <mergeCell ref="J49:M49"/>
    <mergeCell ref="N49:O50"/>
    <mergeCell ref="P49:S50"/>
    <mergeCell ref="T49:T50"/>
    <mergeCell ref="U49:V50"/>
    <mergeCell ref="B50:D50"/>
    <mergeCell ref="J50:M50"/>
    <mergeCell ref="A51:A52"/>
    <mergeCell ref="B51:D51"/>
    <mergeCell ref="E51:G52"/>
    <mergeCell ref="H51:I52"/>
    <mergeCell ref="J51:M51"/>
    <mergeCell ref="N51:O52"/>
    <mergeCell ref="P51:S52"/>
    <mergeCell ref="T51:T52"/>
    <mergeCell ref="U51:V52"/>
    <mergeCell ref="W51:X52"/>
    <mergeCell ref="Y51:AB52"/>
    <mergeCell ref="AC51:AF52"/>
    <mergeCell ref="B52:D52"/>
    <mergeCell ref="J52:M52"/>
    <mergeCell ref="Y53:AB53"/>
    <mergeCell ref="U7:X7"/>
    <mergeCell ref="U8:V8"/>
    <mergeCell ref="W8:X8"/>
    <mergeCell ref="W47:X48"/>
    <mergeCell ref="Y47:AB48"/>
    <mergeCell ref="AC47:AF48"/>
    <mergeCell ref="B48:D48"/>
    <mergeCell ref="J48:M48"/>
    <mergeCell ref="W49:X50"/>
    <mergeCell ref="Y49:AB50"/>
    <mergeCell ref="AC49:AF50"/>
    <mergeCell ref="W43:X44"/>
    <mergeCell ref="Y43:AB44"/>
    <mergeCell ref="AC43:AF44"/>
    <mergeCell ref="B44:D44"/>
    <mergeCell ref="J44:M44"/>
    <mergeCell ref="W45:X46"/>
    <mergeCell ref="Y45:AB46"/>
  </mergeCells>
  <phoneticPr fontId="2"/>
  <dataValidations count="4">
    <dataValidation imeMode="off" allowBlank="1" showInputMessage="1" showErrorMessage="1" sqref="P33:S52 P9:S28"/>
    <dataValidation allowBlank="1" showInputMessage="1" showErrorMessage="1" promptTitle="フリガナ" prompt="自動設定されています_x000a_異なる場合は上書きしてください" sqref="B9:D9 B11:D11 B13:D13 B15:D15 B17:D17 B19:D19 B21:D21 B23:D23 B25:D25 B27:D27 B33:D33 B35:D35 B37:D37 B39:D39 B41:D41 B43:D43 B45:D45 B47:D47 B49:D49 B51:D51"/>
    <dataValidation type="list" allowBlank="1" showInputMessage="1" showErrorMessage="1" sqref="H9:I28 H33:I52">
      <formula1>状態区分</formula1>
    </dataValidation>
    <dataValidation type="custom" errorStyle="warning" imeMode="off" operator="lessThan" allowBlank="1" showInputMessage="1" showErrorMessage="1" error="被保険者番号が誤りではありませんか。" sqref="E9:G28 E33:G52">
      <formula1>AL9="適正"</formula1>
    </dataValidation>
  </dataValidations>
  <pageMargins left="0.70866141732283472" right="0.70866141732283472" top="0.74803149606299213" bottom="0.74803149606299213" header="0.31496062992125984" footer="0.31496062992125984"/>
  <pageSetup paperSize="9" orientation="landscape" horizontalDpi="4294967293" verticalDpi="0" r:id="rId1"/>
  <headerFooter>
    <oddFooter>&amp;C&amp;P</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リスト!$B$2:$B$14</xm:f>
          </x14:formula1>
          <xm:sqref>F3</xm:sqref>
        </x14:dataValidation>
        <x14:dataValidation type="list" allowBlank="1" showInputMessage="1" showErrorMessage="1">
          <x14:formula1>
            <xm:f>リスト!$A$2:$A$12</xm:f>
          </x14:formula1>
          <xm:sqref>D3</xm:sqref>
        </x14:dataValidation>
        <x14:dataValidation type="list" allowBlank="1" showInputMessage="1" showErrorMessage="1">
          <x14:formula1>
            <xm:f>リスト!$H$2:$H$13</xm:f>
          </x14:formula1>
          <xm:sqref>AC9:AF28 AC33:AF52</xm:sqref>
        </x14:dataValidation>
        <x14:dataValidation type="list" allowBlank="1" showInputMessage="1" showErrorMessage="1">
          <x14:formula1>
            <xm:f>リスト!$F$2:$F$4</xm:f>
          </x14:formula1>
          <xm:sqref>T9:T28 T33:T52</xm:sqref>
        </x14:dataValidation>
        <x14:dataValidation type="list" allowBlank="1" showInputMessage="1" showErrorMessage="1">
          <x14:formula1>
            <xm:f>リスト!$E$2:$E$5</xm:f>
          </x14:formula1>
          <xm:sqref>N9:O28 N33:O52</xm:sqref>
        </x14:dataValidation>
        <x14:dataValidation type="list" allowBlank="1" showInputMessage="1" showErrorMessage="1">
          <x14:formula1>
            <xm:f>リスト!$G$2:$G$4</xm:f>
          </x14:formula1>
          <xm:sqref>W9:X28 W33:X52</xm:sqref>
        </x14:dataValidation>
        <x14:dataValidation type="list" allowBlank="1" showInputMessage="1" showErrorMessage="1">
          <x14:formula1>
            <xm:f>リスト!$G$2:$G$3</xm:f>
          </x14:formula1>
          <xm:sqref>U9:V28 U33:V52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3"/>
  <sheetViews>
    <sheetView topLeftCell="A8" zoomScale="87" zoomScaleNormal="87" workbookViewId="0">
      <selection activeCell="E9" sqref="E9:G10"/>
    </sheetView>
  </sheetViews>
  <sheetFormatPr defaultRowHeight="13.5" x14ac:dyDescent="0.15"/>
  <cols>
    <col min="1" max="1" width="3.625" customWidth="1"/>
    <col min="2" max="2" width="4.875" customWidth="1"/>
    <col min="3" max="3" width="4.375" customWidth="1"/>
    <col min="4" max="4" width="4.25" customWidth="1"/>
    <col min="5" max="7" width="5.375" customWidth="1"/>
    <col min="8" max="9" width="5.25" customWidth="1"/>
    <col min="10" max="24" width="4.375" customWidth="1"/>
    <col min="25" max="28" width="4.875" customWidth="1"/>
    <col min="29" max="51" width="4.625" customWidth="1"/>
  </cols>
  <sheetData>
    <row r="1" spans="1:53" x14ac:dyDescent="0.15">
      <c r="A1" t="s">
        <v>0</v>
      </c>
    </row>
    <row r="3" spans="1:53" ht="18" customHeight="1" x14ac:dyDescent="0.15">
      <c r="C3" s="4" t="s">
        <v>1</v>
      </c>
      <c r="D3" s="62"/>
      <c r="E3" s="1" t="s">
        <v>2</v>
      </c>
      <c r="F3" s="62"/>
      <c r="G3" s="1" t="s">
        <v>192</v>
      </c>
      <c r="H3" s="1"/>
      <c r="I3" s="1"/>
      <c r="J3" s="1"/>
      <c r="K3" s="1"/>
      <c r="L3" s="1"/>
      <c r="M3" s="1"/>
      <c r="N3" s="1"/>
      <c r="O3" s="1"/>
      <c r="P3" s="1"/>
    </row>
    <row r="4" spans="1:53" x14ac:dyDescent="0.15">
      <c r="AP4" s="64"/>
      <c r="AQ4" s="64"/>
      <c r="AR4" s="64" t="s">
        <v>171</v>
      </c>
      <c r="AS4" s="64"/>
      <c r="AT4" s="64"/>
      <c r="AU4" s="64"/>
      <c r="AV4" s="64"/>
      <c r="AW4" s="64"/>
      <c r="AX4" s="64"/>
    </row>
    <row r="5" spans="1:53" x14ac:dyDescent="0.15">
      <c r="A5" t="s">
        <v>3</v>
      </c>
      <c r="C5" s="115"/>
      <c r="D5" s="115"/>
      <c r="E5" s="115"/>
      <c r="F5" s="115"/>
      <c r="G5" s="115"/>
      <c r="H5" s="115"/>
      <c r="I5" s="115"/>
      <c r="AP5" s="64">
        <v>2</v>
      </c>
      <c r="AQ5" s="64">
        <v>1</v>
      </c>
      <c r="AR5" s="64">
        <v>2</v>
      </c>
      <c r="AS5" s="64">
        <v>1</v>
      </c>
      <c r="AT5" s="64">
        <v>2</v>
      </c>
      <c r="AU5" s="64">
        <v>1</v>
      </c>
      <c r="AV5" s="64">
        <v>2</v>
      </c>
      <c r="AW5" s="64">
        <v>1</v>
      </c>
      <c r="AX5" s="64">
        <v>2</v>
      </c>
    </row>
    <row r="7" spans="1:53" s="8" customFormat="1" ht="18" customHeight="1" x14ac:dyDescent="0.15">
      <c r="A7" s="86" t="s">
        <v>5</v>
      </c>
      <c r="B7" s="5" t="s">
        <v>15</v>
      </c>
      <c r="C7" s="6"/>
      <c r="D7" s="7"/>
      <c r="E7" s="116" t="s">
        <v>35</v>
      </c>
      <c r="F7" s="86"/>
      <c r="G7" s="86"/>
      <c r="H7" s="86" t="s">
        <v>7</v>
      </c>
      <c r="I7" s="86"/>
      <c r="J7" s="86" t="s">
        <v>8</v>
      </c>
      <c r="K7" s="86"/>
      <c r="L7" s="86"/>
      <c r="M7" s="86"/>
      <c r="N7" s="86" t="s">
        <v>10</v>
      </c>
      <c r="O7" s="86"/>
      <c r="P7" s="86" t="s">
        <v>11</v>
      </c>
      <c r="Q7" s="86"/>
      <c r="R7" s="86"/>
      <c r="S7" s="86"/>
      <c r="T7" s="86" t="s">
        <v>12</v>
      </c>
      <c r="U7" s="86" t="s">
        <v>27</v>
      </c>
      <c r="V7" s="86"/>
      <c r="W7" s="86"/>
      <c r="X7" s="86"/>
      <c r="Y7" s="116" t="s">
        <v>64</v>
      </c>
      <c r="Z7" s="86"/>
      <c r="AA7" s="86"/>
      <c r="AB7" s="86"/>
      <c r="AE7"/>
      <c r="AF7" s="65"/>
      <c r="AG7" s="65"/>
      <c r="AH7" s="65" t="s">
        <v>172</v>
      </c>
      <c r="AI7" s="65"/>
      <c r="AJ7" s="65"/>
      <c r="AK7" s="65"/>
      <c r="AL7" s="65"/>
      <c r="AM7" s="65"/>
      <c r="AN7" s="65"/>
      <c r="AO7" s="65"/>
      <c r="AP7" s="64"/>
      <c r="AQ7" s="64"/>
      <c r="AR7" s="64" t="s">
        <v>173</v>
      </c>
      <c r="AS7" s="64"/>
      <c r="AT7" s="64"/>
      <c r="AU7" s="64"/>
      <c r="AV7" s="64"/>
      <c r="AW7" s="64"/>
      <c r="AX7" s="64"/>
      <c r="AY7" s="64" t="s">
        <v>63</v>
      </c>
      <c r="AZ7" s="65" t="s">
        <v>174</v>
      </c>
      <c r="BA7" s="66" t="s">
        <v>175</v>
      </c>
    </row>
    <row r="8" spans="1:53" s="8" customFormat="1" ht="18" customHeight="1" x14ac:dyDescent="0.15">
      <c r="A8" s="86"/>
      <c r="B8" s="9" t="s">
        <v>6</v>
      </c>
      <c r="C8" s="10"/>
      <c r="D8" s="11"/>
      <c r="E8" s="117"/>
      <c r="F8" s="117"/>
      <c r="G8" s="117"/>
      <c r="H8" s="117"/>
      <c r="I8" s="117"/>
      <c r="J8" s="117"/>
      <c r="K8" s="117"/>
      <c r="L8" s="117"/>
      <c r="M8" s="117"/>
      <c r="N8" s="117"/>
      <c r="O8" s="117"/>
      <c r="P8" s="117"/>
      <c r="Q8" s="117"/>
      <c r="R8" s="117"/>
      <c r="S8" s="117"/>
      <c r="T8" s="117"/>
      <c r="U8" s="117"/>
      <c r="V8" s="117"/>
      <c r="W8" s="117"/>
      <c r="X8" s="117"/>
      <c r="Y8" s="117"/>
      <c r="Z8" s="117"/>
      <c r="AA8" s="117"/>
      <c r="AB8" s="117"/>
      <c r="AE8" t="s">
        <v>176</v>
      </c>
      <c r="AF8" s="65">
        <v>1</v>
      </c>
      <c r="AG8" s="65">
        <v>2</v>
      </c>
      <c r="AH8" s="65">
        <v>3</v>
      </c>
      <c r="AI8" s="65">
        <v>4</v>
      </c>
      <c r="AJ8" s="65">
        <v>5</v>
      </c>
      <c r="AK8" s="65">
        <v>6</v>
      </c>
      <c r="AL8" s="65">
        <v>7</v>
      </c>
      <c r="AM8" s="65">
        <v>8</v>
      </c>
      <c r="AN8" s="65">
        <v>9</v>
      </c>
      <c r="AO8" s="65">
        <v>10</v>
      </c>
      <c r="AP8" s="64"/>
      <c r="AQ8" s="64"/>
      <c r="AR8" s="64"/>
      <c r="AS8" s="64"/>
      <c r="AT8" s="64"/>
      <c r="AU8" s="64"/>
      <c r="AV8" s="64"/>
      <c r="AW8" s="64"/>
      <c r="AX8" s="64"/>
      <c r="AY8" s="64"/>
      <c r="AZ8" s="65"/>
      <c r="BA8" s="67" t="s">
        <v>177</v>
      </c>
    </row>
    <row r="9" spans="1:53" s="8" customFormat="1" ht="18" customHeight="1" x14ac:dyDescent="0.15">
      <c r="A9" s="86">
        <v>1</v>
      </c>
      <c r="B9" s="87" t="str">
        <f t="shared" ref="B9" si="0">PHONETIC(B10)</f>
        <v/>
      </c>
      <c r="C9" s="88"/>
      <c r="D9" s="89"/>
      <c r="E9" s="90"/>
      <c r="F9" s="90"/>
      <c r="G9" s="91"/>
      <c r="H9" s="107"/>
      <c r="I9" s="107"/>
      <c r="J9" s="85"/>
      <c r="K9" s="74"/>
      <c r="L9" s="74"/>
      <c r="M9" s="75"/>
      <c r="N9" s="108"/>
      <c r="O9" s="108"/>
      <c r="P9" s="85"/>
      <c r="Q9" s="74"/>
      <c r="R9" s="74"/>
      <c r="S9" s="75"/>
      <c r="T9" s="129"/>
      <c r="U9" s="101" t="str">
        <f>IF(E9="","",4100)</f>
        <v/>
      </c>
      <c r="V9" s="101"/>
      <c r="W9" s="101"/>
      <c r="X9" s="101"/>
      <c r="Y9" s="127"/>
      <c r="Z9" s="108"/>
      <c r="AA9" s="108"/>
      <c r="AB9" s="128"/>
      <c r="AE9" s="12" t="str">
        <f>IF(E9="","",IF(AO9=BA9,"適正","エラー"))</f>
        <v/>
      </c>
      <c r="AF9" s="69" t="e">
        <f>IF(MID($E9,AF$8,1)="h",4,MID($E9,AF$8,1)*1)</f>
        <v>#VALUE!</v>
      </c>
      <c r="AG9" s="69" t="e">
        <f>MID($E9,AG$8,1)*1</f>
        <v>#VALUE!</v>
      </c>
      <c r="AH9" s="69" t="e">
        <f>MID($E9,AH$8,1)*1</f>
        <v>#VALUE!</v>
      </c>
      <c r="AI9" s="69" t="e">
        <f t="shared" ref="AI9:AO23" si="1">MID($E9,AI$8,1)*1</f>
        <v>#VALUE!</v>
      </c>
      <c r="AJ9" s="69" t="e">
        <f t="shared" si="1"/>
        <v>#VALUE!</v>
      </c>
      <c r="AK9" s="69" t="e">
        <f t="shared" si="1"/>
        <v>#VALUE!</v>
      </c>
      <c r="AL9" s="69" t="e">
        <f t="shared" si="1"/>
        <v>#VALUE!</v>
      </c>
      <c r="AM9" s="69" t="e">
        <f t="shared" si="1"/>
        <v>#VALUE!</v>
      </c>
      <c r="AN9" s="69" t="e">
        <f t="shared" si="1"/>
        <v>#VALUE!</v>
      </c>
      <c r="AO9" s="69" t="e">
        <f t="shared" si="1"/>
        <v>#VALUE!</v>
      </c>
      <c r="AP9" t="e">
        <f>AP$5*AF9</f>
        <v>#VALUE!</v>
      </c>
      <c r="AQ9" t="e">
        <f t="shared" ref="AQ9:AX9" si="2">AQ$5*AG9</f>
        <v>#VALUE!</v>
      </c>
      <c r="AR9" t="e">
        <f t="shared" si="2"/>
        <v>#VALUE!</v>
      </c>
      <c r="AS9" t="e">
        <f t="shared" si="2"/>
        <v>#VALUE!</v>
      </c>
      <c r="AT9" t="e">
        <f t="shared" si="2"/>
        <v>#VALUE!</v>
      </c>
      <c r="AU9" t="e">
        <f t="shared" si="2"/>
        <v>#VALUE!</v>
      </c>
      <c r="AV9" t="e">
        <f t="shared" si="2"/>
        <v>#VALUE!</v>
      </c>
      <c r="AW9" t="e">
        <f t="shared" si="2"/>
        <v>#VALUE!</v>
      </c>
      <c r="AX9" t="e">
        <f t="shared" si="2"/>
        <v>#VALUE!</v>
      </c>
      <c r="AY9" s="70" t="e">
        <f>SUM(AP9:AX9)</f>
        <v>#VALUE!</v>
      </c>
      <c r="AZ9" t="e">
        <f>ROUNDDOWN(AY9/11,0)</f>
        <v>#VALUE!</v>
      </c>
      <c r="BA9" t="e">
        <f>IF(AZ9=0,AZ9,AY9-AZ9*11)</f>
        <v>#VALUE!</v>
      </c>
    </row>
    <row r="10" spans="1:53" s="8" customFormat="1" ht="18" customHeight="1" x14ac:dyDescent="0.15">
      <c r="A10" s="86"/>
      <c r="B10" s="82"/>
      <c r="C10" s="83"/>
      <c r="D10" s="84"/>
      <c r="E10" s="90"/>
      <c r="F10" s="90"/>
      <c r="G10" s="91"/>
      <c r="H10" s="92"/>
      <c r="I10" s="92"/>
      <c r="J10" s="85"/>
      <c r="K10" s="74"/>
      <c r="L10" s="74"/>
      <c r="M10" s="75"/>
      <c r="N10" s="78"/>
      <c r="O10" s="78"/>
      <c r="P10" s="85"/>
      <c r="Q10" s="74"/>
      <c r="R10" s="74"/>
      <c r="S10" s="75"/>
      <c r="T10" s="123"/>
      <c r="U10" s="73"/>
      <c r="V10" s="73"/>
      <c r="W10" s="73"/>
      <c r="X10" s="73"/>
      <c r="Y10" s="121"/>
      <c r="Z10" s="78"/>
      <c r="AA10" s="78"/>
      <c r="AB10" s="122"/>
    </row>
    <row r="11" spans="1:53" s="8" customFormat="1" ht="18" customHeight="1" x14ac:dyDescent="0.15">
      <c r="A11" s="86">
        <v>2</v>
      </c>
      <c r="B11" s="87" t="str">
        <f t="shared" ref="B11" si="3">PHONETIC(B12)</f>
        <v/>
      </c>
      <c r="C11" s="88"/>
      <c r="D11" s="89"/>
      <c r="E11" s="90"/>
      <c r="F11" s="90"/>
      <c r="G11" s="91"/>
      <c r="H11" s="92"/>
      <c r="I11" s="92"/>
      <c r="J11" s="85"/>
      <c r="K11" s="74"/>
      <c r="L11" s="74"/>
      <c r="M11" s="75"/>
      <c r="N11" s="78"/>
      <c r="O11" s="78"/>
      <c r="P11" s="85"/>
      <c r="Q11" s="74"/>
      <c r="R11" s="74"/>
      <c r="S11" s="75"/>
      <c r="T11" s="123"/>
      <c r="U11" s="73" t="str">
        <f t="shared" ref="U11" si="4">IF(E11="","",4100)</f>
        <v/>
      </c>
      <c r="V11" s="73"/>
      <c r="W11" s="73"/>
      <c r="X11" s="73"/>
      <c r="Y11" s="121"/>
      <c r="Z11" s="78"/>
      <c r="AA11" s="78"/>
      <c r="AB11" s="122"/>
      <c r="AE11" s="12" t="str">
        <f t="shared" ref="AE11" si="5">IF(E11="","",IF(AO11=BA11,"適正","エラー"))</f>
        <v/>
      </c>
      <c r="AF11" s="69" t="e">
        <f>IF(MID($E11,AF$8,1)="h",4,MID($E11,AF$8,1)*1)</f>
        <v>#VALUE!</v>
      </c>
      <c r="AG11" s="69" t="e">
        <f>MID($E11,AG$8,1)*1</f>
        <v>#VALUE!</v>
      </c>
      <c r="AH11" s="69" t="e">
        <f>MID($E11,AH$8,1)*1</f>
        <v>#VALUE!</v>
      </c>
      <c r="AI11" s="69" t="e">
        <f t="shared" si="1"/>
        <v>#VALUE!</v>
      </c>
      <c r="AJ11" s="69" t="e">
        <f t="shared" si="1"/>
        <v>#VALUE!</v>
      </c>
      <c r="AK11" s="69" t="e">
        <f t="shared" si="1"/>
        <v>#VALUE!</v>
      </c>
      <c r="AL11" s="69" t="e">
        <f t="shared" si="1"/>
        <v>#VALUE!</v>
      </c>
      <c r="AM11" s="69" t="e">
        <f t="shared" si="1"/>
        <v>#VALUE!</v>
      </c>
      <c r="AN11" s="69" t="e">
        <f t="shared" si="1"/>
        <v>#VALUE!</v>
      </c>
      <c r="AO11" s="69" t="e">
        <f t="shared" si="1"/>
        <v>#VALUE!</v>
      </c>
      <c r="AP11" t="e">
        <f>AP$5*AF11</f>
        <v>#VALUE!</v>
      </c>
      <c r="AQ11" t="e">
        <f t="shared" ref="AQ11:AX11" si="6">AQ$5*AG11</f>
        <v>#VALUE!</v>
      </c>
      <c r="AR11" t="e">
        <f t="shared" si="6"/>
        <v>#VALUE!</v>
      </c>
      <c r="AS11" t="e">
        <f t="shared" si="6"/>
        <v>#VALUE!</v>
      </c>
      <c r="AT11" t="e">
        <f t="shared" si="6"/>
        <v>#VALUE!</v>
      </c>
      <c r="AU11" t="e">
        <f t="shared" si="6"/>
        <v>#VALUE!</v>
      </c>
      <c r="AV11" t="e">
        <f t="shared" si="6"/>
        <v>#VALUE!</v>
      </c>
      <c r="AW11" t="e">
        <f t="shared" si="6"/>
        <v>#VALUE!</v>
      </c>
      <c r="AX11" t="e">
        <f t="shared" si="6"/>
        <v>#VALUE!</v>
      </c>
      <c r="AY11" s="70" t="e">
        <f>SUM(AP11:AX11)</f>
        <v>#VALUE!</v>
      </c>
      <c r="AZ11" t="e">
        <f>ROUNDDOWN(AY11/11,0)</f>
        <v>#VALUE!</v>
      </c>
      <c r="BA11" t="e">
        <f>IF(AZ11=0,AZ11,AY11-AZ11*11)</f>
        <v>#VALUE!</v>
      </c>
    </row>
    <row r="12" spans="1:53" s="8" customFormat="1" ht="18" customHeight="1" x14ac:dyDescent="0.15">
      <c r="A12" s="86"/>
      <c r="B12" s="82"/>
      <c r="C12" s="83"/>
      <c r="D12" s="84"/>
      <c r="E12" s="90"/>
      <c r="F12" s="90"/>
      <c r="G12" s="91"/>
      <c r="H12" s="92"/>
      <c r="I12" s="92"/>
      <c r="J12" s="85"/>
      <c r="K12" s="74"/>
      <c r="L12" s="74"/>
      <c r="M12" s="75"/>
      <c r="N12" s="78"/>
      <c r="O12" s="78"/>
      <c r="P12" s="85"/>
      <c r="Q12" s="74"/>
      <c r="R12" s="74"/>
      <c r="S12" s="75"/>
      <c r="T12" s="123"/>
      <c r="U12" s="73"/>
      <c r="V12" s="73"/>
      <c r="W12" s="73"/>
      <c r="X12" s="73"/>
      <c r="Y12" s="121"/>
      <c r="Z12" s="78"/>
      <c r="AA12" s="78"/>
      <c r="AB12" s="122"/>
    </row>
    <row r="13" spans="1:53" s="8" customFormat="1" ht="18" customHeight="1" x14ac:dyDescent="0.15">
      <c r="A13" s="86">
        <v>3</v>
      </c>
      <c r="B13" s="87" t="str">
        <f t="shared" ref="B13" si="7">PHONETIC(B14)</f>
        <v/>
      </c>
      <c r="C13" s="88"/>
      <c r="D13" s="89"/>
      <c r="E13" s="90"/>
      <c r="F13" s="90"/>
      <c r="G13" s="91"/>
      <c r="H13" s="92"/>
      <c r="I13" s="92"/>
      <c r="J13" s="85"/>
      <c r="K13" s="74"/>
      <c r="L13" s="74"/>
      <c r="M13" s="75"/>
      <c r="N13" s="78"/>
      <c r="O13" s="78"/>
      <c r="P13" s="85"/>
      <c r="Q13" s="74"/>
      <c r="R13" s="74"/>
      <c r="S13" s="75"/>
      <c r="T13" s="123"/>
      <c r="U13" s="73" t="str">
        <f t="shared" ref="U13" si="8">IF(E13="","",4100)</f>
        <v/>
      </c>
      <c r="V13" s="73"/>
      <c r="W13" s="73"/>
      <c r="X13" s="73"/>
      <c r="Y13" s="121"/>
      <c r="Z13" s="78"/>
      <c r="AA13" s="78"/>
      <c r="AB13" s="122"/>
      <c r="AE13" s="12" t="str">
        <f t="shared" ref="AE13" si="9">IF(E13="","",IF(AO13=BA13,"適正","エラー"))</f>
        <v/>
      </c>
      <c r="AF13" s="69" t="e">
        <f>IF(MID($E13,AF$8,1)="h",4,MID($E13,AF$8,1)*1)</f>
        <v>#VALUE!</v>
      </c>
      <c r="AG13" s="69" t="e">
        <f>MID($E13,AG$8,1)*1</f>
        <v>#VALUE!</v>
      </c>
      <c r="AH13" s="69" t="e">
        <f>MID($E13,AH$8,1)*1</f>
        <v>#VALUE!</v>
      </c>
      <c r="AI13" s="69" t="e">
        <f t="shared" si="1"/>
        <v>#VALUE!</v>
      </c>
      <c r="AJ13" s="69" t="e">
        <f t="shared" si="1"/>
        <v>#VALUE!</v>
      </c>
      <c r="AK13" s="69" t="e">
        <f t="shared" si="1"/>
        <v>#VALUE!</v>
      </c>
      <c r="AL13" s="69" t="e">
        <f t="shared" si="1"/>
        <v>#VALUE!</v>
      </c>
      <c r="AM13" s="69" t="e">
        <f t="shared" si="1"/>
        <v>#VALUE!</v>
      </c>
      <c r="AN13" s="69" t="e">
        <f t="shared" si="1"/>
        <v>#VALUE!</v>
      </c>
      <c r="AO13" s="69" t="e">
        <f t="shared" si="1"/>
        <v>#VALUE!</v>
      </c>
      <c r="AP13" t="e">
        <f>AP$5*AF13</f>
        <v>#VALUE!</v>
      </c>
      <c r="AQ13" t="e">
        <f t="shared" ref="AQ13:AX13" si="10">AQ$5*AG13</f>
        <v>#VALUE!</v>
      </c>
      <c r="AR13" t="e">
        <f t="shared" si="10"/>
        <v>#VALUE!</v>
      </c>
      <c r="AS13" t="e">
        <f t="shared" si="10"/>
        <v>#VALUE!</v>
      </c>
      <c r="AT13" t="e">
        <f t="shared" si="10"/>
        <v>#VALUE!</v>
      </c>
      <c r="AU13" t="e">
        <f t="shared" si="10"/>
        <v>#VALUE!</v>
      </c>
      <c r="AV13" t="e">
        <f t="shared" si="10"/>
        <v>#VALUE!</v>
      </c>
      <c r="AW13" t="e">
        <f t="shared" si="10"/>
        <v>#VALUE!</v>
      </c>
      <c r="AX13" t="e">
        <f t="shared" si="10"/>
        <v>#VALUE!</v>
      </c>
      <c r="AY13" s="70" t="e">
        <f>SUM(AP13:AX13)</f>
        <v>#VALUE!</v>
      </c>
      <c r="AZ13" t="e">
        <f>ROUNDDOWN(AY13/11,0)</f>
        <v>#VALUE!</v>
      </c>
      <c r="BA13" t="e">
        <f t="shared" ref="BA13" si="11">IF(AZ13=0,AZ13,AY13-AZ13*11)</f>
        <v>#VALUE!</v>
      </c>
    </row>
    <row r="14" spans="1:53" s="8" customFormat="1" ht="18" customHeight="1" x14ac:dyDescent="0.15">
      <c r="A14" s="86"/>
      <c r="B14" s="82"/>
      <c r="C14" s="83"/>
      <c r="D14" s="84"/>
      <c r="E14" s="90"/>
      <c r="F14" s="90"/>
      <c r="G14" s="91"/>
      <c r="H14" s="92"/>
      <c r="I14" s="92"/>
      <c r="J14" s="85"/>
      <c r="K14" s="74"/>
      <c r="L14" s="74"/>
      <c r="M14" s="75"/>
      <c r="N14" s="78"/>
      <c r="O14" s="78"/>
      <c r="P14" s="85"/>
      <c r="Q14" s="74"/>
      <c r="R14" s="74"/>
      <c r="S14" s="75"/>
      <c r="T14" s="123"/>
      <c r="U14" s="73"/>
      <c r="V14" s="73"/>
      <c r="W14" s="73"/>
      <c r="X14" s="73"/>
      <c r="Y14" s="121"/>
      <c r="Z14" s="78"/>
      <c r="AA14" s="78"/>
      <c r="AB14" s="122"/>
    </row>
    <row r="15" spans="1:53" s="8" customFormat="1" ht="18" customHeight="1" x14ac:dyDescent="0.15">
      <c r="A15" s="86">
        <v>4</v>
      </c>
      <c r="B15" s="87" t="str">
        <f t="shared" ref="B15" si="12">PHONETIC(B16)</f>
        <v/>
      </c>
      <c r="C15" s="88"/>
      <c r="D15" s="89"/>
      <c r="E15" s="90"/>
      <c r="F15" s="90"/>
      <c r="G15" s="91"/>
      <c r="H15" s="92"/>
      <c r="I15" s="92"/>
      <c r="J15" s="85"/>
      <c r="K15" s="74"/>
      <c r="L15" s="74"/>
      <c r="M15" s="75"/>
      <c r="N15" s="78"/>
      <c r="O15" s="78"/>
      <c r="P15" s="85"/>
      <c r="Q15" s="74"/>
      <c r="R15" s="74"/>
      <c r="S15" s="75"/>
      <c r="T15" s="123"/>
      <c r="U15" s="73" t="str">
        <f t="shared" ref="U15" si="13">IF(E15="","",4100)</f>
        <v/>
      </c>
      <c r="V15" s="73"/>
      <c r="W15" s="73"/>
      <c r="X15" s="73"/>
      <c r="Y15" s="121"/>
      <c r="Z15" s="78"/>
      <c r="AA15" s="78"/>
      <c r="AB15" s="122"/>
      <c r="AE15" s="12" t="str">
        <f t="shared" ref="AE15" si="14">IF(E15="","",IF(AO15=BA15,"適正","エラー"))</f>
        <v/>
      </c>
      <c r="AF15" s="69" t="e">
        <f>IF(MID($E15,AF$8,1)="h",4,MID($E15,AF$8,1)*1)</f>
        <v>#VALUE!</v>
      </c>
      <c r="AG15" s="69" t="e">
        <f>MID($E15,AG$8,1)*1</f>
        <v>#VALUE!</v>
      </c>
      <c r="AH15" s="69" t="e">
        <f>MID($E15,AH$8,1)*1</f>
        <v>#VALUE!</v>
      </c>
      <c r="AI15" s="69" t="e">
        <f t="shared" si="1"/>
        <v>#VALUE!</v>
      </c>
      <c r="AJ15" s="69" t="e">
        <f t="shared" si="1"/>
        <v>#VALUE!</v>
      </c>
      <c r="AK15" s="69" t="e">
        <f t="shared" si="1"/>
        <v>#VALUE!</v>
      </c>
      <c r="AL15" s="69" t="e">
        <f t="shared" si="1"/>
        <v>#VALUE!</v>
      </c>
      <c r="AM15" s="69" t="e">
        <f t="shared" si="1"/>
        <v>#VALUE!</v>
      </c>
      <c r="AN15" s="69" t="e">
        <f t="shared" si="1"/>
        <v>#VALUE!</v>
      </c>
      <c r="AO15" s="69" t="e">
        <f t="shared" si="1"/>
        <v>#VALUE!</v>
      </c>
      <c r="AP15" t="e">
        <f>AP$5*AF15</f>
        <v>#VALUE!</v>
      </c>
      <c r="AQ15" t="e">
        <f t="shared" ref="AQ15:AX15" si="15">AQ$5*AG15</f>
        <v>#VALUE!</v>
      </c>
      <c r="AR15" t="e">
        <f t="shared" si="15"/>
        <v>#VALUE!</v>
      </c>
      <c r="AS15" t="e">
        <f t="shared" si="15"/>
        <v>#VALUE!</v>
      </c>
      <c r="AT15" t="e">
        <f t="shared" si="15"/>
        <v>#VALUE!</v>
      </c>
      <c r="AU15" t="e">
        <f t="shared" si="15"/>
        <v>#VALUE!</v>
      </c>
      <c r="AV15" t="e">
        <f t="shared" si="15"/>
        <v>#VALUE!</v>
      </c>
      <c r="AW15" t="e">
        <f t="shared" si="15"/>
        <v>#VALUE!</v>
      </c>
      <c r="AX15" t="e">
        <f t="shared" si="15"/>
        <v>#VALUE!</v>
      </c>
      <c r="AY15" s="70" t="e">
        <f>SUM(AP15:AX15)</f>
        <v>#VALUE!</v>
      </c>
      <c r="AZ15" t="e">
        <f>ROUNDDOWN(AY15/11,0)</f>
        <v>#VALUE!</v>
      </c>
      <c r="BA15" t="e">
        <f t="shared" ref="BA15" si="16">IF(AZ15=0,AZ15,AY15-AZ15*11)</f>
        <v>#VALUE!</v>
      </c>
    </row>
    <row r="16" spans="1:53" s="8" customFormat="1" ht="18" customHeight="1" x14ac:dyDescent="0.15">
      <c r="A16" s="86"/>
      <c r="B16" s="82"/>
      <c r="C16" s="83"/>
      <c r="D16" s="84"/>
      <c r="E16" s="90"/>
      <c r="F16" s="90"/>
      <c r="G16" s="91"/>
      <c r="H16" s="92"/>
      <c r="I16" s="92"/>
      <c r="J16" s="85"/>
      <c r="K16" s="74"/>
      <c r="L16" s="74"/>
      <c r="M16" s="75"/>
      <c r="N16" s="78"/>
      <c r="O16" s="78"/>
      <c r="P16" s="85"/>
      <c r="Q16" s="74"/>
      <c r="R16" s="74"/>
      <c r="S16" s="75"/>
      <c r="T16" s="123"/>
      <c r="U16" s="73"/>
      <c r="V16" s="73"/>
      <c r="W16" s="73"/>
      <c r="X16" s="73"/>
      <c r="Y16" s="121"/>
      <c r="Z16" s="78"/>
      <c r="AA16" s="78"/>
      <c r="AB16" s="122"/>
    </row>
    <row r="17" spans="1:53" s="8" customFormat="1" ht="18" customHeight="1" x14ac:dyDescent="0.15">
      <c r="A17" s="86">
        <v>5</v>
      </c>
      <c r="B17" s="87" t="str">
        <f t="shared" ref="B17" si="17">PHONETIC(B18)</f>
        <v/>
      </c>
      <c r="C17" s="88"/>
      <c r="D17" s="89"/>
      <c r="E17" s="90"/>
      <c r="F17" s="90"/>
      <c r="G17" s="91"/>
      <c r="H17" s="92"/>
      <c r="I17" s="92"/>
      <c r="J17" s="85"/>
      <c r="K17" s="74"/>
      <c r="L17" s="74"/>
      <c r="M17" s="75"/>
      <c r="N17" s="78"/>
      <c r="O17" s="78"/>
      <c r="P17" s="85"/>
      <c r="Q17" s="74"/>
      <c r="R17" s="74"/>
      <c r="S17" s="75"/>
      <c r="T17" s="123"/>
      <c r="U17" s="73" t="str">
        <f t="shared" ref="U17" si="18">IF(E17="","",4100)</f>
        <v/>
      </c>
      <c r="V17" s="73"/>
      <c r="W17" s="73"/>
      <c r="X17" s="73"/>
      <c r="Y17" s="121"/>
      <c r="Z17" s="78"/>
      <c r="AA17" s="78"/>
      <c r="AB17" s="122"/>
      <c r="AE17" s="12" t="str">
        <f t="shared" ref="AE17" si="19">IF(E17="","",IF(AO17=BA17,"適正","エラー"))</f>
        <v/>
      </c>
      <c r="AF17" s="69" t="e">
        <f>IF(MID($E17,AF$8,1)="h",4,MID($E17,AF$8,1)*1)</f>
        <v>#VALUE!</v>
      </c>
      <c r="AG17" s="69" t="e">
        <f>MID($E17,AG$8,1)*1</f>
        <v>#VALUE!</v>
      </c>
      <c r="AH17" s="69" t="e">
        <f>MID($E17,AH$8,1)*1</f>
        <v>#VALUE!</v>
      </c>
      <c r="AI17" s="69" t="e">
        <f t="shared" si="1"/>
        <v>#VALUE!</v>
      </c>
      <c r="AJ17" s="69" t="e">
        <f t="shared" si="1"/>
        <v>#VALUE!</v>
      </c>
      <c r="AK17" s="69" t="e">
        <f t="shared" si="1"/>
        <v>#VALUE!</v>
      </c>
      <c r="AL17" s="69" t="e">
        <f t="shared" si="1"/>
        <v>#VALUE!</v>
      </c>
      <c r="AM17" s="69" t="e">
        <f t="shared" si="1"/>
        <v>#VALUE!</v>
      </c>
      <c r="AN17" s="69" t="e">
        <f t="shared" si="1"/>
        <v>#VALUE!</v>
      </c>
      <c r="AO17" s="69" t="e">
        <f t="shared" si="1"/>
        <v>#VALUE!</v>
      </c>
      <c r="AP17" t="e">
        <f>AP$5*AF17</f>
        <v>#VALUE!</v>
      </c>
      <c r="AQ17" t="e">
        <f t="shared" ref="AQ17:AX17" si="20">AQ$5*AG17</f>
        <v>#VALUE!</v>
      </c>
      <c r="AR17" t="e">
        <f t="shared" si="20"/>
        <v>#VALUE!</v>
      </c>
      <c r="AS17" t="e">
        <f t="shared" si="20"/>
        <v>#VALUE!</v>
      </c>
      <c r="AT17" t="e">
        <f t="shared" si="20"/>
        <v>#VALUE!</v>
      </c>
      <c r="AU17" t="e">
        <f t="shared" si="20"/>
        <v>#VALUE!</v>
      </c>
      <c r="AV17" t="e">
        <f t="shared" si="20"/>
        <v>#VALUE!</v>
      </c>
      <c r="AW17" t="e">
        <f t="shared" si="20"/>
        <v>#VALUE!</v>
      </c>
      <c r="AX17" t="e">
        <f t="shared" si="20"/>
        <v>#VALUE!</v>
      </c>
      <c r="AY17" s="70" t="e">
        <f>SUM(AP17:AX17)</f>
        <v>#VALUE!</v>
      </c>
      <c r="AZ17" t="e">
        <f>ROUNDDOWN(AY17/11,0)</f>
        <v>#VALUE!</v>
      </c>
      <c r="BA17" t="e">
        <f t="shared" ref="BA17" si="21">IF(AZ17=0,AZ17,AY17-AZ17*11)</f>
        <v>#VALUE!</v>
      </c>
    </row>
    <row r="18" spans="1:53" s="8" customFormat="1" ht="18" customHeight="1" x14ac:dyDescent="0.15">
      <c r="A18" s="86"/>
      <c r="B18" s="82"/>
      <c r="C18" s="83"/>
      <c r="D18" s="84"/>
      <c r="E18" s="90"/>
      <c r="F18" s="90"/>
      <c r="G18" s="91"/>
      <c r="H18" s="92"/>
      <c r="I18" s="92"/>
      <c r="J18" s="85"/>
      <c r="K18" s="74"/>
      <c r="L18" s="74"/>
      <c r="M18" s="75"/>
      <c r="N18" s="78"/>
      <c r="O18" s="78"/>
      <c r="P18" s="85"/>
      <c r="Q18" s="74"/>
      <c r="R18" s="74"/>
      <c r="S18" s="75"/>
      <c r="T18" s="123"/>
      <c r="U18" s="73"/>
      <c r="V18" s="73"/>
      <c r="W18" s="73"/>
      <c r="X18" s="73"/>
      <c r="Y18" s="121"/>
      <c r="Z18" s="78"/>
      <c r="AA18" s="78"/>
      <c r="AB18" s="122"/>
    </row>
    <row r="19" spans="1:53" s="8" customFormat="1" ht="18" customHeight="1" x14ac:dyDescent="0.15">
      <c r="A19" s="86">
        <v>6</v>
      </c>
      <c r="B19" s="87" t="str">
        <f t="shared" ref="B19" si="22">PHONETIC(B20)</f>
        <v/>
      </c>
      <c r="C19" s="88"/>
      <c r="D19" s="89"/>
      <c r="E19" s="90"/>
      <c r="F19" s="90"/>
      <c r="G19" s="91"/>
      <c r="H19" s="92"/>
      <c r="I19" s="92"/>
      <c r="J19" s="85"/>
      <c r="K19" s="74"/>
      <c r="L19" s="74"/>
      <c r="M19" s="75"/>
      <c r="N19" s="78"/>
      <c r="O19" s="78"/>
      <c r="P19" s="85"/>
      <c r="Q19" s="74"/>
      <c r="R19" s="74"/>
      <c r="S19" s="75"/>
      <c r="T19" s="123"/>
      <c r="U19" s="73" t="str">
        <f t="shared" ref="U19" si="23">IF(E19="","",4100)</f>
        <v/>
      </c>
      <c r="V19" s="73"/>
      <c r="W19" s="73"/>
      <c r="X19" s="73"/>
      <c r="Y19" s="121"/>
      <c r="Z19" s="78"/>
      <c r="AA19" s="78"/>
      <c r="AB19" s="122"/>
      <c r="AE19" s="12" t="str">
        <f t="shared" ref="AE19" si="24">IF(E19="","",IF(AO19=BA19,"適正","エラー"))</f>
        <v/>
      </c>
      <c r="AF19" s="69" t="e">
        <f t="shared" ref="AF19" si="25">IF(MID($E19,AF$8,1)="h",4,MID($E19,AF$8,1)*1)</f>
        <v>#VALUE!</v>
      </c>
      <c r="AG19" s="69" t="e">
        <f t="shared" ref="AG19:AH19" si="26">MID($E19,AG$8,1)*1</f>
        <v>#VALUE!</v>
      </c>
      <c r="AH19" s="69" t="e">
        <f t="shared" si="26"/>
        <v>#VALUE!</v>
      </c>
      <c r="AI19" s="69" t="e">
        <f t="shared" si="1"/>
        <v>#VALUE!</v>
      </c>
      <c r="AJ19" s="69" t="e">
        <f t="shared" si="1"/>
        <v>#VALUE!</v>
      </c>
      <c r="AK19" s="69" t="e">
        <f t="shared" si="1"/>
        <v>#VALUE!</v>
      </c>
      <c r="AL19" s="69" t="e">
        <f t="shared" si="1"/>
        <v>#VALUE!</v>
      </c>
      <c r="AM19" s="69" t="e">
        <f t="shared" si="1"/>
        <v>#VALUE!</v>
      </c>
      <c r="AN19" s="69" t="e">
        <f t="shared" si="1"/>
        <v>#VALUE!</v>
      </c>
      <c r="AO19" s="69" t="e">
        <f t="shared" si="1"/>
        <v>#VALUE!</v>
      </c>
      <c r="AP19" t="e">
        <f t="shared" ref="AP19:AX19" si="27">AP$5*AF19</f>
        <v>#VALUE!</v>
      </c>
      <c r="AQ19" t="e">
        <f t="shared" si="27"/>
        <v>#VALUE!</v>
      </c>
      <c r="AR19" t="e">
        <f t="shared" si="27"/>
        <v>#VALUE!</v>
      </c>
      <c r="AS19" t="e">
        <f t="shared" si="27"/>
        <v>#VALUE!</v>
      </c>
      <c r="AT19" t="e">
        <f t="shared" si="27"/>
        <v>#VALUE!</v>
      </c>
      <c r="AU19" t="e">
        <f t="shared" si="27"/>
        <v>#VALUE!</v>
      </c>
      <c r="AV19" t="e">
        <f t="shared" si="27"/>
        <v>#VALUE!</v>
      </c>
      <c r="AW19" t="e">
        <f t="shared" si="27"/>
        <v>#VALUE!</v>
      </c>
      <c r="AX19" t="e">
        <f t="shared" si="27"/>
        <v>#VALUE!</v>
      </c>
      <c r="AY19" s="70" t="e">
        <f t="shared" ref="AY19" si="28">SUM(AP19:AX19)</f>
        <v>#VALUE!</v>
      </c>
      <c r="AZ19" t="e">
        <f t="shared" ref="AZ19" si="29">ROUNDDOWN(AY19/11,0)</f>
        <v>#VALUE!</v>
      </c>
      <c r="BA19" t="e">
        <f t="shared" ref="BA19" si="30">IF(AZ19=0,AZ19,AY19-AZ19*11)</f>
        <v>#VALUE!</v>
      </c>
    </row>
    <row r="20" spans="1:53" s="8" customFormat="1" ht="18" customHeight="1" x14ac:dyDescent="0.15">
      <c r="A20" s="86"/>
      <c r="B20" s="82"/>
      <c r="C20" s="83"/>
      <c r="D20" s="84"/>
      <c r="E20" s="90"/>
      <c r="F20" s="90"/>
      <c r="G20" s="91"/>
      <c r="H20" s="92"/>
      <c r="I20" s="92"/>
      <c r="J20" s="85"/>
      <c r="K20" s="74"/>
      <c r="L20" s="74"/>
      <c r="M20" s="75"/>
      <c r="N20" s="78"/>
      <c r="O20" s="78"/>
      <c r="P20" s="85"/>
      <c r="Q20" s="74"/>
      <c r="R20" s="74"/>
      <c r="S20" s="75"/>
      <c r="T20" s="123"/>
      <c r="U20" s="73"/>
      <c r="V20" s="73"/>
      <c r="W20" s="73"/>
      <c r="X20" s="73"/>
      <c r="Y20" s="121"/>
      <c r="Z20" s="78"/>
      <c r="AA20" s="78"/>
      <c r="AB20" s="122"/>
    </row>
    <row r="21" spans="1:53" s="8" customFormat="1" ht="18" customHeight="1" x14ac:dyDescent="0.15">
      <c r="A21" s="86">
        <v>7</v>
      </c>
      <c r="B21" s="87" t="str">
        <f t="shared" ref="B21" si="31">PHONETIC(B22)</f>
        <v/>
      </c>
      <c r="C21" s="88"/>
      <c r="D21" s="89"/>
      <c r="E21" s="90"/>
      <c r="F21" s="90"/>
      <c r="G21" s="91"/>
      <c r="H21" s="92"/>
      <c r="I21" s="92"/>
      <c r="J21" s="85"/>
      <c r="K21" s="74"/>
      <c r="L21" s="74"/>
      <c r="M21" s="75"/>
      <c r="N21" s="78"/>
      <c r="O21" s="78"/>
      <c r="P21" s="85"/>
      <c r="Q21" s="74"/>
      <c r="R21" s="74"/>
      <c r="S21" s="75"/>
      <c r="T21" s="123"/>
      <c r="U21" s="73" t="str">
        <f t="shared" ref="U21" si="32">IF(E21="","",4100)</f>
        <v/>
      </c>
      <c r="V21" s="73"/>
      <c r="W21" s="73"/>
      <c r="X21" s="73"/>
      <c r="Y21" s="121"/>
      <c r="Z21" s="78"/>
      <c r="AA21" s="78"/>
      <c r="AB21" s="122"/>
      <c r="AE21" s="12" t="str">
        <f t="shared" ref="AE21" si="33">IF(E21="","",IF(AO21=BA21,"適正","エラー"))</f>
        <v/>
      </c>
      <c r="AF21" s="69" t="e">
        <f t="shared" ref="AF21" si="34">IF(MID($E21,AF$8,1)="h",4,MID($E21,AF$8,1)*1)</f>
        <v>#VALUE!</v>
      </c>
      <c r="AG21" s="69" t="e">
        <f t="shared" ref="AG21:AH21" si="35">MID($E21,AG$8,1)*1</f>
        <v>#VALUE!</v>
      </c>
      <c r="AH21" s="69" t="e">
        <f t="shared" si="35"/>
        <v>#VALUE!</v>
      </c>
      <c r="AI21" s="69" t="e">
        <f t="shared" si="1"/>
        <v>#VALUE!</v>
      </c>
      <c r="AJ21" s="69" t="e">
        <f t="shared" si="1"/>
        <v>#VALUE!</v>
      </c>
      <c r="AK21" s="69" t="e">
        <f t="shared" si="1"/>
        <v>#VALUE!</v>
      </c>
      <c r="AL21" s="69" t="e">
        <f t="shared" si="1"/>
        <v>#VALUE!</v>
      </c>
      <c r="AM21" s="69" t="e">
        <f t="shared" si="1"/>
        <v>#VALUE!</v>
      </c>
      <c r="AN21" s="69" t="e">
        <f t="shared" si="1"/>
        <v>#VALUE!</v>
      </c>
      <c r="AO21" s="69" t="e">
        <f t="shared" si="1"/>
        <v>#VALUE!</v>
      </c>
      <c r="AP21" t="e">
        <f t="shared" ref="AP21:AX21" si="36">AP$5*AF21</f>
        <v>#VALUE!</v>
      </c>
      <c r="AQ21" t="e">
        <f t="shared" si="36"/>
        <v>#VALUE!</v>
      </c>
      <c r="AR21" t="e">
        <f t="shared" si="36"/>
        <v>#VALUE!</v>
      </c>
      <c r="AS21" t="e">
        <f t="shared" si="36"/>
        <v>#VALUE!</v>
      </c>
      <c r="AT21" t="e">
        <f t="shared" si="36"/>
        <v>#VALUE!</v>
      </c>
      <c r="AU21" t="e">
        <f t="shared" si="36"/>
        <v>#VALUE!</v>
      </c>
      <c r="AV21" t="e">
        <f t="shared" si="36"/>
        <v>#VALUE!</v>
      </c>
      <c r="AW21" t="e">
        <f t="shared" si="36"/>
        <v>#VALUE!</v>
      </c>
      <c r="AX21" t="e">
        <f t="shared" si="36"/>
        <v>#VALUE!</v>
      </c>
      <c r="AY21" s="70" t="e">
        <f t="shared" ref="AY21" si="37">SUM(AP21:AX21)</f>
        <v>#VALUE!</v>
      </c>
      <c r="AZ21" t="e">
        <f t="shared" ref="AZ21" si="38">ROUNDDOWN(AY21/11,0)</f>
        <v>#VALUE!</v>
      </c>
      <c r="BA21" t="e">
        <f t="shared" ref="BA21" si="39">IF(AZ21=0,AZ21,AY21-AZ21*11)</f>
        <v>#VALUE!</v>
      </c>
    </row>
    <row r="22" spans="1:53" s="8" customFormat="1" ht="18" customHeight="1" x14ac:dyDescent="0.15">
      <c r="A22" s="86"/>
      <c r="B22" s="82"/>
      <c r="C22" s="83"/>
      <c r="D22" s="84"/>
      <c r="E22" s="90"/>
      <c r="F22" s="90"/>
      <c r="G22" s="91"/>
      <c r="H22" s="92"/>
      <c r="I22" s="92"/>
      <c r="J22" s="85"/>
      <c r="K22" s="74"/>
      <c r="L22" s="74"/>
      <c r="M22" s="75"/>
      <c r="N22" s="78"/>
      <c r="O22" s="78"/>
      <c r="P22" s="85"/>
      <c r="Q22" s="74"/>
      <c r="R22" s="74"/>
      <c r="S22" s="75"/>
      <c r="T22" s="123"/>
      <c r="U22" s="73"/>
      <c r="V22" s="73"/>
      <c r="W22" s="73"/>
      <c r="X22" s="73"/>
      <c r="Y22" s="121"/>
      <c r="Z22" s="78"/>
      <c r="AA22" s="78"/>
      <c r="AB22" s="122"/>
    </row>
    <row r="23" spans="1:53" s="8" customFormat="1" ht="18" customHeight="1" x14ac:dyDescent="0.15">
      <c r="A23" s="86">
        <v>8</v>
      </c>
      <c r="B23" s="87" t="str">
        <f t="shared" ref="B23" si="40">PHONETIC(B24)</f>
        <v/>
      </c>
      <c r="C23" s="88"/>
      <c r="D23" s="89"/>
      <c r="E23" s="90"/>
      <c r="F23" s="90"/>
      <c r="G23" s="91"/>
      <c r="H23" s="92"/>
      <c r="I23" s="92"/>
      <c r="J23" s="85"/>
      <c r="K23" s="74"/>
      <c r="L23" s="74"/>
      <c r="M23" s="75"/>
      <c r="N23" s="78"/>
      <c r="O23" s="78"/>
      <c r="P23" s="85"/>
      <c r="Q23" s="74"/>
      <c r="R23" s="74"/>
      <c r="S23" s="75"/>
      <c r="T23" s="123"/>
      <c r="U23" s="73" t="str">
        <f t="shared" ref="U23" si="41">IF(E23="","",4100)</f>
        <v/>
      </c>
      <c r="V23" s="73"/>
      <c r="W23" s="73"/>
      <c r="X23" s="73"/>
      <c r="Y23" s="121"/>
      <c r="Z23" s="78"/>
      <c r="AA23" s="78"/>
      <c r="AB23" s="122"/>
      <c r="AE23" s="12" t="str">
        <f t="shared" ref="AE23" si="42">IF(E23="","",IF(AO23=BA23,"適正","エラー"))</f>
        <v/>
      </c>
      <c r="AF23" s="69" t="e">
        <f t="shared" ref="AF23" si="43">IF(MID($E23,AF$8,1)="h",4,MID($E23,AF$8,1)*1)</f>
        <v>#VALUE!</v>
      </c>
      <c r="AG23" s="69" t="e">
        <f t="shared" ref="AG23:AH23" si="44">MID($E23,AG$8,1)*1</f>
        <v>#VALUE!</v>
      </c>
      <c r="AH23" s="69" t="e">
        <f t="shared" si="44"/>
        <v>#VALUE!</v>
      </c>
      <c r="AI23" s="69" t="e">
        <f t="shared" si="1"/>
        <v>#VALUE!</v>
      </c>
      <c r="AJ23" s="69" t="e">
        <f t="shared" si="1"/>
        <v>#VALUE!</v>
      </c>
      <c r="AK23" s="69" t="e">
        <f t="shared" si="1"/>
        <v>#VALUE!</v>
      </c>
      <c r="AL23" s="69" t="e">
        <f t="shared" si="1"/>
        <v>#VALUE!</v>
      </c>
      <c r="AM23" s="69" t="e">
        <f t="shared" si="1"/>
        <v>#VALUE!</v>
      </c>
      <c r="AN23" s="69" t="e">
        <f t="shared" si="1"/>
        <v>#VALUE!</v>
      </c>
      <c r="AO23" s="69" t="e">
        <f t="shared" si="1"/>
        <v>#VALUE!</v>
      </c>
      <c r="AP23" t="e">
        <f t="shared" ref="AP23:AX23" si="45">AP$5*AF23</f>
        <v>#VALUE!</v>
      </c>
      <c r="AQ23" t="e">
        <f t="shared" si="45"/>
        <v>#VALUE!</v>
      </c>
      <c r="AR23" t="e">
        <f t="shared" si="45"/>
        <v>#VALUE!</v>
      </c>
      <c r="AS23" t="e">
        <f t="shared" si="45"/>
        <v>#VALUE!</v>
      </c>
      <c r="AT23" t="e">
        <f t="shared" si="45"/>
        <v>#VALUE!</v>
      </c>
      <c r="AU23" t="e">
        <f t="shared" si="45"/>
        <v>#VALUE!</v>
      </c>
      <c r="AV23" t="e">
        <f t="shared" si="45"/>
        <v>#VALUE!</v>
      </c>
      <c r="AW23" t="e">
        <f t="shared" si="45"/>
        <v>#VALUE!</v>
      </c>
      <c r="AX23" t="e">
        <f t="shared" si="45"/>
        <v>#VALUE!</v>
      </c>
      <c r="AY23" s="70" t="e">
        <f t="shared" ref="AY23" si="46">SUM(AP23:AX23)</f>
        <v>#VALUE!</v>
      </c>
      <c r="AZ23" t="e">
        <f t="shared" ref="AZ23" si="47">ROUNDDOWN(AY23/11,0)</f>
        <v>#VALUE!</v>
      </c>
      <c r="BA23" t="e">
        <f t="shared" ref="BA23" si="48">IF(AZ23=0,AZ23,AY23-AZ23*11)</f>
        <v>#VALUE!</v>
      </c>
    </row>
    <row r="24" spans="1:53" s="8" customFormat="1" ht="18" customHeight="1" x14ac:dyDescent="0.15">
      <c r="A24" s="86"/>
      <c r="B24" s="82"/>
      <c r="C24" s="83"/>
      <c r="D24" s="84"/>
      <c r="E24" s="90"/>
      <c r="F24" s="90"/>
      <c r="G24" s="91"/>
      <c r="H24" s="92"/>
      <c r="I24" s="92"/>
      <c r="J24" s="85"/>
      <c r="K24" s="74"/>
      <c r="L24" s="74"/>
      <c r="M24" s="75"/>
      <c r="N24" s="78"/>
      <c r="O24" s="78"/>
      <c r="P24" s="85"/>
      <c r="Q24" s="74"/>
      <c r="R24" s="74"/>
      <c r="S24" s="75"/>
      <c r="T24" s="123"/>
      <c r="U24" s="73"/>
      <c r="V24" s="73"/>
      <c r="W24" s="73"/>
      <c r="X24" s="73"/>
      <c r="Y24" s="121"/>
      <c r="Z24" s="78"/>
      <c r="AA24" s="78"/>
      <c r="AB24" s="122"/>
    </row>
    <row r="25" spans="1:53" s="8" customFormat="1" ht="18" customHeight="1" x14ac:dyDescent="0.15">
      <c r="A25" s="86">
        <v>9</v>
      </c>
      <c r="B25" s="87" t="str">
        <f t="shared" ref="B25" si="49">PHONETIC(B26)</f>
        <v/>
      </c>
      <c r="C25" s="88"/>
      <c r="D25" s="89"/>
      <c r="E25" s="90"/>
      <c r="F25" s="90"/>
      <c r="G25" s="91"/>
      <c r="H25" s="92"/>
      <c r="I25" s="92"/>
      <c r="J25" s="85"/>
      <c r="K25" s="74"/>
      <c r="L25" s="74"/>
      <c r="M25" s="75"/>
      <c r="N25" s="78"/>
      <c r="O25" s="78"/>
      <c r="P25" s="85"/>
      <c r="Q25" s="74"/>
      <c r="R25" s="74"/>
      <c r="S25" s="75"/>
      <c r="T25" s="123"/>
      <c r="U25" s="73" t="str">
        <f t="shared" ref="U25" si="50">IF(E25="","",4100)</f>
        <v/>
      </c>
      <c r="V25" s="73"/>
      <c r="W25" s="73"/>
      <c r="X25" s="73"/>
      <c r="Y25" s="121"/>
      <c r="Z25" s="78"/>
      <c r="AA25" s="78"/>
      <c r="AB25" s="122"/>
      <c r="AE25" s="12" t="str">
        <f t="shared" ref="AE25" si="51">IF(E25="","",IF(AO25=BA25,"適正","エラー"))</f>
        <v/>
      </c>
      <c r="AF25" s="69" t="e">
        <f t="shared" ref="AF25" si="52">IF(MID($E25,AF$8,1)="h",4,MID($E25,AF$8,1)*1)</f>
        <v>#VALUE!</v>
      </c>
      <c r="AG25" s="69" t="e">
        <f t="shared" ref="AG25:AO27" si="53">MID($E25,AG$8,1)*1</f>
        <v>#VALUE!</v>
      </c>
      <c r="AH25" s="69" t="e">
        <f t="shared" si="53"/>
        <v>#VALUE!</v>
      </c>
      <c r="AI25" s="69" t="e">
        <f t="shared" si="53"/>
        <v>#VALUE!</v>
      </c>
      <c r="AJ25" s="69" t="e">
        <f t="shared" si="53"/>
        <v>#VALUE!</v>
      </c>
      <c r="AK25" s="69" t="e">
        <f t="shared" si="53"/>
        <v>#VALUE!</v>
      </c>
      <c r="AL25" s="69" t="e">
        <f t="shared" si="53"/>
        <v>#VALUE!</v>
      </c>
      <c r="AM25" s="69" t="e">
        <f t="shared" si="53"/>
        <v>#VALUE!</v>
      </c>
      <c r="AN25" s="69" t="e">
        <f t="shared" si="53"/>
        <v>#VALUE!</v>
      </c>
      <c r="AO25" s="69" t="e">
        <f t="shared" si="53"/>
        <v>#VALUE!</v>
      </c>
      <c r="AP25" t="e">
        <f t="shared" ref="AP25:AX25" si="54">AP$5*AF25</f>
        <v>#VALUE!</v>
      </c>
      <c r="AQ25" t="e">
        <f t="shared" si="54"/>
        <v>#VALUE!</v>
      </c>
      <c r="AR25" t="e">
        <f t="shared" si="54"/>
        <v>#VALUE!</v>
      </c>
      <c r="AS25" t="e">
        <f t="shared" si="54"/>
        <v>#VALUE!</v>
      </c>
      <c r="AT25" t="e">
        <f t="shared" si="54"/>
        <v>#VALUE!</v>
      </c>
      <c r="AU25" t="e">
        <f t="shared" si="54"/>
        <v>#VALUE!</v>
      </c>
      <c r="AV25" t="e">
        <f t="shared" si="54"/>
        <v>#VALUE!</v>
      </c>
      <c r="AW25" t="e">
        <f t="shared" si="54"/>
        <v>#VALUE!</v>
      </c>
      <c r="AX25" t="e">
        <f t="shared" si="54"/>
        <v>#VALUE!</v>
      </c>
      <c r="AY25" s="70" t="e">
        <f t="shared" ref="AY25" si="55">SUM(AP25:AX25)</f>
        <v>#VALUE!</v>
      </c>
      <c r="AZ25" t="e">
        <f t="shared" ref="AZ25" si="56">ROUNDDOWN(AY25/11,0)</f>
        <v>#VALUE!</v>
      </c>
      <c r="BA25" t="e">
        <f t="shared" ref="BA25" si="57">IF(AZ25=0,AZ25,AY25-AZ25*11)</f>
        <v>#VALUE!</v>
      </c>
    </row>
    <row r="26" spans="1:53" s="8" customFormat="1" ht="18" customHeight="1" x14ac:dyDescent="0.15">
      <c r="A26" s="86"/>
      <c r="B26" s="82"/>
      <c r="C26" s="83"/>
      <c r="D26" s="84"/>
      <c r="E26" s="90"/>
      <c r="F26" s="90"/>
      <c r="G26" s="91"/>
      <c r="H26" s="92"/>
      <c r="I26" s="92"/>
      <c r="J26" s="85"/>
      <c r="K26" s="74"/>
      <c r="L26" s="74"/>
      <c r="M26" s="75"/>
      <c r="N26" s="78"/>
      <c r="O26" s="78"/>
      <c r="P26" s="85"/>
      <c r="Q26" s="74"/>
      <c r="R26" s="74"/>
      <c r="S26" s="75"/>
      <c r="T26" s="123"/>
      <c r="U26" s="73"/>
      <c r="V26" s="73"/>
      <c r="W26" s="73"/>
      <c r="X26" s="73"/>
      <c r="Y26" s="121"/>
      <c r="Z26" s="78"/>
      <c r="AA26" s="78"/>
      <c r="AB26" s="122"/>
    </row>
    <row r="27" spans="1:53" s="8" customFormat="1" ht="18" customHeight="1" x14ac:dyDescent="0.15">
      <c r="A27" s="86">
        <v>10</v>
      </c>
      <c r="B27" s="87" t="str">
        <f t="shared" ref="B27" si="58">PHONETIC(B28)</f>
        <v/>
      </c>
      <c r="C27" s="88"/>
      <c r="D27" s="89"/>
      <c r="E27" s="90"/>
      <c r="F27" s="90"/>
      <c r="G27" s="91"/>
      <c r="H27" s="92"/>
      <c r="I27" s="92"/>
      <c r="J27" s="85"/>
      <c r="K27" s="74"/>
      <c r="L27" s="74"/>
      <c r="M27" s="75"/>
      <c r="N27" s="78"/>
      <c r="O27" s="78"/>
      <c r="P27" s="85"/>
      <c r="Q27" s="74"/>
      <c r="R27" s="74"/>
      <c r="S27" s="75"/>
      <c r="T27" s="123"/>
      <c r="U27" s="73" t="str">
        <f t="shared" ref="U27" si="59">IF(E27="","",4100)</f>
        <v/>
      </c>
      <c r="V27" s="73"/>
      <c r="W27" s="73"/>
      <c r="X27" s="73"/>
      <c r="Y27" s="121"/>
      <c r="Z27" s="78"/>
      <c r="AA27" s="78"/>
      <c r="AB27" s="122"/>
      <c r="AE27" s="12" t="str">
        <f t="shared" ref="AE27" si="60">IF(E27="","",IF(AO27=BA27,"適正","エラー"))</f>
        <v/>
      </c>
      <c r="AF27" s="69" t="e">
        <f t="shared" ref="AF27" si="61">IF(MID($E27,AF$8,1)="h",4,MID($E27,AF$8,1)*1)</f>
        <v>#VALUE!</v>
      </c>
      <c r="AG27" s="69" t="e">
        <f t="shared" ref="AG27:AH27" si="62">MID($E27,AG$8,1)*1</f>
        <v>#VALUE!</v>
      </c>
      <c r="AH27" s="69" t="e">
        <f t="shared" si="62"/>
        <v>#VALUE!</v>
      </c>
      <c r="AI27" s="69" t="e">
        <f t="shared" si="53"/>
        <v>#VALUE!</v>
      </c>
      <c r="AJ27" s="69" t="e">
        <f t="shared" si="53"/>
        <v>#VALUE!</v>
      </c>
      <c r="AK27" s="69" t="e">
        <f t="shared" si="53"/>
        <v>#VALUE!</v>
      </c>
      <c r="AL27" s="69" t="e">
        <f t="shared" si="53"/>
        <v>#VALUE!</v>
      </c>
      <c r="AM27" s="69" t="e">
        <f t="shared" si="53"/>
        <v>#VALUE!</v>
      </c>
      <c r="AN27" s="69" t="e">
        <f t="shared" si="53"/>
        <v>#VALUE!</v>
      </c>
      <c r="AO27" s="69" t="e">
        <f t="shared" si="53"/>
        <v>#VALUE!</v>
      </c>
      <c r="AP27" t="e">
        <f t="shared" ref="AP27:AX27" si="63">AP$5*AF27</f>
        <v>#VALUE!</v>
      </c>
      <c r="AQ27" t="e">
        <f t="shared" si="63"/>
        <v>#VALUE!</v>
      </c>
      <c r="AR27" t="e">
        <f t="shared" si="63"/>
        <v>#VALUE!</v>
      </c>
      <c r="AS27" t="e">
        <f t="shared" si="63"/>
        <v>#VALUE!</v>
      </c>
      <c r="AT27" t="e">
        <f t="shared" si="63"/>
        <v>#VALUE!</v>
      </c>
      <c r="AU27" t="e">
        <f t="shared" si="63"/>
        <v>#VALUE!</v>
      </c>
      <c r="AV27" t="e">
        <f t="shared" si="63"/>
        <v>#VALUE!</v>
      </c>
      <c r="AW27" t="e">
        <f t="shared" si="63"/>
        <v>#VALUE!</v>
      </c>
      <c r="AX27" t="e">
        <f t="shared" si="63"/>
        <v>#VALUE!</v>
      </c>
      <c r="AY27" s="70" t="e">
        <f t="shared" ref="AY27" si="64">SUM(AP27:AX27)</f>
        <v>#VALUE!</v>
      </c>
      <c r="AZ27" t="e">
        <f t="shared" ref="AZ27" si="65">ROUNDDOWN(AY27/11,0)</f>
        <v>#VALUE!</v>
      </c>
      <c r="BA27" t="e">
        <f t="shared" ref="BA27" si="66">IF(AZ27=0,AZ27,AY27-AZ27*11)</f>
        <v>#VALUE!</v>
      </c>
    </row>
    <row r="28" spans="1:53" s="8" customFormat="1" ht="18" customHeight="1" x14ac:dyDescent="0.15">
      <c r="A28" s="86"/>
      <c r="B28" s="82"/>
      <c r="C28" s="83"/>
      <c r="D28" s="84"/>
      <c r="E28" s="90"/>
      <c r="F28" s="90"/>
      <c r="G28" s="91"/>
      <c r="H28" s="93"/>
      <c r="I28" s="93"/>
      <c r="J28" s="85"/>
      <c r="K28" s="74"/>
      <c r="L28" s="74"/>
      <c r="M28" s="75"/>
      <c r="N28" s="94"/>
      <c r="O28" s="94"/>
      <c r="P28" s="85"/>
      <c r="Q28" s="74"/>
      <c r="R28" s="74"/>
      <c r="S28" s="75"/>
      <c r="T28" s="124"/>
      <c r="U28" s="98"/>
      <c r="V28" s="98"/>
      <c r="W28" s="98"/>
      <c r="X28" s="98"/>
      <c r="Y28" s="125"/>
      <c r="Z28" s="94"/>
      <c r="AA28" s="94"/>
      <c r="AB28" s="126"/>
    </row>
    <row r="29" spans="1:53" s="8" customFormat="1" x14ac:dyDescent="0.15">
      <c r="R29" s="8" t="s">
        <v>34</v>
      </c>
      <c r="U29" s="76">
        <f>SUM(U9:X28)</f>
        <v>0</v>
      </c>
      <c r="V29" s="77"/>
      <c r="W29" s="77"/>
      <c r="X29" s="77"/>
    </row>
    <row r="33" spans="1:53" s="8" customFormat="1" ht="18" customHeight="1" x14ac:dyDescent="0.15">
      <c r="A33" s="86">
        <v>1</v>
      </c>
      <c r="B33" s="87" t="str">
        <f t="shared" ref="B33" si="67">PHONETIC(B34)</f>
        <v/>
      </c>
      <c r="C33" s="88"/>
      <c r="D33" s="89"/>
      <c r="E33" s="90"/>
      <c r="F33" s="90"/>
      <c r="G33" s="91"/>
      <c r="H33" s="107"/>
      <c r="I33" s="107"/>
      <c r="J33" s="85"/>
      <c r="K33" s="74"/>
      <c r="L33" s="74"/>
      <c r="M33" s="75"/>
      <c r="N33" s="108"/>
      <c r="O33" s="108"/>
      <c r="P33" s="85"/>
      <c r="Q33" s="74"/>
      <c r="R33" s="74"/>
      <c r="S33" s="75"/>
      <c r="T33" s="129"/>
      <c r="U33" s="101" t="str">
        <f>IF(E33="","",4100)</f>
        <v/>
      </c>
      <c r="V33" s="101"/>
      <c r="W33" s="101"/>
      <c r="X33" s="101"/>
      <c r="Y33" s="127"/>
      <c r="Z33" s="108"/>
      <c r="AA33" s="108"/>
      <c r="AB33" s="128"/>
      <c r="AE33" s="12" t="str">
        <f t="shared" ref="AE33" si="68">IF(E33="","",IF(AO33=BA33,"適正","エラー"))</f>
        <v/>
      </c>
      <c r="AF33" s="69" t="e">
        <f t="shared" ref="AF33:AF51" si="69">IF(MID($E33,AF$8,1)="h",4,MID($E33,AF$8,1)*1)</f>
        <v>#VALUE!</v>
      </c>
      <c r="AG33" s="69" t="e">
        <f t="shared" ref="AG33:AO51" si="70">MID($E33,AG$8,1)*1</f>
        <v>#VALUE!</v>
      </c>
      <c r="AH33" s="69" t="e">
        <f t="shared" si="70"/>
        <v>#VALUE!</v>
      </c>
      <c r="AI33" s="69" t="e">
        <f t="shared" si="70"/>
        <v>#VALUE!</v>
      </c>
      <c r="AJ33" s="69" t="e">
        <f t="shared" si="70"/>
        <v>#VALUE!</v>
      </c>
      <c r="AK33" s="69" t="e">
        <f t="shared" si="70"/>
        <v>#VALUE!</v>
      </c>
      <c r="AL33" s="69" t="e">
        <f t="shared" si="70"/>
        <v>#VALUE!</v>
      </c>
      <c r="AM33" s="69" t="e">
        <f t="shared" si="70"/>
        <v>#VALUE!</v>
      </c>
      <c r="AN33" s="69" t="e">
        <f t="shared" si="70"/>
        <v>#VALUE!</v>
      </c>
      <c r="AO33" s="69" t="e">
        <f t="shared" si="70"/>
        <v>#VALUE!</v>
      </c>
      <c r="AP33" t="e">
        <f t="shared" ref="AP33:AX33" si="71">AP$5*AF33</f>
        <v>#VALUE!</v>
      </c>
      <c r="AQ33" t="e">
        <f t="shared" si="71"/>
        <v>#VALUE!</v>
      </c>
      <c r="AR33" t="e">
        <f t="shared" si="71"/>
        <v>#VALUE!</v>
      </c>
      <c r="AS33" t="e">
        <f t="shared" si="71"/>
        <v>#VALUE!</v>
      </c>
      <c r="AT33" t="e">
        <f t="shared" si="71"/>
        <v>#VALUE!</v>
      </c>
      <c r="AU33" t="e">
        <f t="shared" si="71"/>
        <v>#VALUE!</v>
      </c>
      <c r="AV33" t="e">
        <f t="shared" si="71"/>
        <v>#VALUE!</v>
      </c>
      <c r="AW33" t="e">
        <f t="shared" si="71"/>
        <v>#VALUE!</v>
      </c>
      <c r="AX33" t="e">
        <f t="shared" si="71"/>
        <v>#VALUE!</v>
      </c>
      <c r="AY33" s="70" t="e">
        <f t="shared" ref="AY33" si="72">SUM(AP33:AX33)</f>
        <v>#VALUE!</v>
      </c>
      <c r="AZ33" t="e">
        <f t="shared" ref="AZ33" si="73">ROUNDDOWN(AY33/11,0)</f>
        <v>#VALUE!</v>
      </c>
      <c r="BA33" t="e">
        <f t="shared" ref="BA33" si="74">IF(AZ33=0,AZ33,AY33-AZ33*11)</f>
        <v>#VALUE!</v>
      </c>
    </row>
    <row r="34" spans="1:53" s="8" customFormat="1" ht="18" customHeight="1" x14ac:dyDescent="0.15">
      <c r="A34" s="86"/>
      <c r="B34" s="82"/>
      <c r="C34" s="83"/>
      <c r="D34" s="84"/>
      <c r="E34" s="90"/>
      <c r="F34" s="90"/>
      <c r="G34" s="91"/>
      <c r="H34" s="92"/>
      <c r="I34" s="92"/>
      <c r="J34" s="85"/>
      <c r="K34" s="74"/>
      <c r="L34" s="74"/>
      <c r="M34" s="75"/>
      <c r="N34" s="78"/>
      <c r="O34" s="78"/>
      <c r="P34" s="85"/>
      <c r="Q34" s="74"/>
      <c r="R34" s="74"/>
      <c r="S34" s="75"/>
      <c r="T34" s="123"/>
      <c r="U34" s="73"/>
      <c r="V34" s="73"/>
      <c r="W34" s="73"/>
      <c r="X34" s="73"/>
      <c r="Y34" s="121"/>
      <c r="Z34" s="78"/>
      <c r="AA34" s="78"/>
      <c r="AB34" s="122"/>
    </row>
    <row r="35" spans="1:53" s="8" customFormat="1" ht="18" customHeight="1" x14ac:dyDescent="0.15">
      <c r="A35" s="86">
        <v>2</v>
      </c>
      <c r="B35" s="87" t="str">
        <f t="shared" ref="B35" si="75">PHONETIC(B36)</f>
        <v/>
      </c>
      <c r="C35" s="88"/>
      <c r="D35" s="89"/>
      <c r="E35" s="90"/>
      <c r="F35" s="90"/>
      <c r="G35" s="91"/>
      <c r="H35" s="92"/>
      <c r="I35" s="92"/>
      <c r="J35" s="85"/>
      <c r="K35" s="74"/>
      <c r="L35" s="74"/>
      <c r="M35" s="75"/>
      <c r="N35" s="78"/>
      <c r="O35" s="78"/>
      <c r="P35" s="85"/>
      <c r="Q35" s="74"/>
      <c r="R35" s="74"/>
      <c r="S35" s="75"/>
      <c r="T35" s="123"/>
      <c r="U35" s="73" t="str">
        <f t="shared" ref="U35" si="76">IF(E35="","",4100)</f>
        <v/>
      </c>
      <c r="V35" s="73"/>
      <c r="W35" s="73"/>
      <c r="X35" s="73"/>
      <c r="Y35" s="121"/>
      <c r="Z35" s="78"/>
      <c r="AA35" s="78"/>
      <c r="AB35" s="122"/>
      <c r="AE35" s="12" t="str">
        <f t="shared" ref="AE35" si="77">IF(E35="","",IF(AO35=BA35,"適正","エラー"))</f>
        <v/>
      </c>
      <c r="AF35" s="69" t="e">
        <f t="shared" si="69"/>
        <v>#VALUE!</v>
      </c>
      <c r="AG35" s="69" t="e">
        <f t="shared" si="70"/>
        <v>#VALUE!</v>
      </c>
      <c r="AH35" s="69" t="e">
        <f t="shared" si="70"/>
        <v>#VALUE!</v>
      </c>
      <c r="AI35" s="69" t="e">
        <f t="shared" si="70"/>
        <v>#VALUE!</v>
      </c>
      <c r="AJ35" s="69" t="e">
        <f t="shared" si="70"/>
        <v>#VALUE!</v>
      </c>
      <c r="AK35" s="69" t="e">
        <f t="shared" si="70"/>
        <v>#VALUE!</v>
      </c>
      <c r="AL35" s="69" t="e">
        <f t="shared" si="70"/>
        <v>#VALUE!</v>
      </c>
      <c r="AM35" s="69" t="e">
        <f t="shared" si="70"/>
        <v>#VALUE!</v>
      </c>
      <c r="AN35" s="69" t="e">
        <f t="shared" si="70"/>
        <v>#VALUE!</v>
      </c>
      <c r="AO35" s="69" t="e">
        <f t="shared" si="70"/>
        <v>#VALUE!</v>
      </c>
      <c r="AP35" t="e">
        <f t="shared" ref="AP35:AX35" si="78">AP$5*AF35</f>
        <v>#VALUE!</v>
      </c>
      <c r="AQ35" t="e">
        <f t="shared" si="78"/>
        <v>#VALUE!</v>
      </c>
      <c r="AR35" t="e">
        <f t="shared" si="78"/>
        <v>#VALUE!</v>
      </c>
      <c r="AS35" t="e">
        <f t="shared" si="78"/>
        <v>#VALUE!</v>
      </c>
      <c r="AT35" t="e">
        <f t="shared" si="78"/>
        <v>#VALUE!</v>
      </c>
      <c r="AU35" t="e">
        <f t="shared" si="78"/>
        <v>#VALUE!</v>
      </c>
      <c r="AV35" t="e">
        <f t="shared" si="78"/>
        <v>#VALUE!</v>
      </c>
      <c r="AW35" t="e">
        <f t="shared" si="78"/>
        <v>#VALUE!</v>
      </c>
      <c r="AX35" t="e">
        <f t="shared" si="78"/>
        <v>#VALUE!</v>
      </c>
      <c r="AY35" s="70" t="e">
        <f t="shared" ref="AY35" si="79">SUM(AP35:AX35)</f>
        <v>#VALUE!</v>
      </c>
      <c r="AZ35" t="e">
        <f t="shared" ref="AZ35" si="80">ROUNDDOWN(AY35/11,0)</f>
        <v>#VALUE!</v>
      </c>
      <c r="BA35" t="e">
        <f t="shared" ref="BA35" si="81">IF(AZ35=0,AZ35,AY35-AZ35*11)</f>
        <v>#VALUE!</v>
      </c>
    </row>
    <row r="36" spans="1:53" s="8" customFormat="1" ht="18" customHeight="1" x14ac:dyDescent="0.15">
      <c r="A36" s="86"/>
      <c r="B36" s="82"/>
      <c r="C36" s="83"/>
      <c r="D36" s="84"/>
      <c r="E36" s="90"/>
      <c r="F36" s="90"/>
      <c r="G36" s="91"/>
      <c r="H36" s="92"/>
      <c r="I36" s="92"/>
      <c r="J36" s="85"/>
      <c r="K36" s="74"/>
      <c r="L36" s="74"/>
      <c r="M36" s="75"/>
      <c r="N36" s="78"/>
      <c r="O36" s="78"/>
      <c r="P36" s="85"/>
      <c r="Q36" s="74"/>
      <c r="R36" s="74"/>
      <c r="S36" s="75"/>
      <c r="T36" s="123"/>
      <c r="U36" s="73"/>
      <c r="V36" s="73"/>
      <c r="W36" s="73"/>
      <c r="X36" s="73"/>
      <c r="Y36" s="121"/>
      <c r="Z36" s="78"/>
      <c r="AA36" s="78"/>
      <c r="AB36" s="122"/>
    </row>
    <row r="37" spans="1:53" s="8" customFormat="1" ht="18" customHeight="1" x14ac:dyDescent="0.15">
      <c r="A37" s="86">
        <v>3</v>
      </c>
      <c r="B37" s="87" t="str">
        <f t="shared" ref="B37" si="82">PHONETIC(B38)</f>
        <v/>
      </c>
      <c r="C37" s="88"/>
      <c r="D37" s="89"/>
      <c r="E37" s="90"/>
      <c r="F37" s="90"/>
      <c r="G37" s="91"/>
      <c r="H37" s="92"/>
      <c r="I37" s="92"/>
      <c r="J37" s="85"/>
      <c r="K37" s="74"/>
      <c r="L37" s="74"/>
      <c r="M37" s="75"/>
      <c r="N37" s="78"/>
      <c r="O37" s="78"/>
      <c r="P37" s="85"/>
      <c r="Q37" s="74"/>
      <c r="R37" s="74"/>
      <c r="S37" s="75"/>
      <c r="T37" s="123"/>
      <c r="U37" s="73" t="str">
        <f t="shared" ref="U37" si="83">IF(E37="","",4100)</f>
        <v/>
      </c>
      <c r="V37" s="73"/>
      <c r="W37" s="73"/>
      <c r="X37" s="73"/>
      <c r="Y37" s="121"/>
      <c r="Z37" s="78"/>
      <c r="AA37" s="78"/>
      <c r="AB37" s="122"/>
      <c r="AE37" s="12" t="str">
        <f t="shared" ref="AE37" si="84">IF(E37="","",IF(AO37=BA37,"適正","エラー"))</f>
        <v/>
      </c>
      <c r="AF37" s="69" t="e">
        <f t="shared" si="69"/>
        <v>#VALUE!</v>
      </c>
      <c r="AG37" s="69" t="e">
        <f t="shared" si="70"/>
        <v>#VALUE!</v>
      </c>
      <c r="AH37" s="69" t="e">
        <f t="shared" si="70"/>
        <v>#VALUE!</v>
      </c>
      <c r="AI37" s="69" t="e">
        <f t="shared" si="70"/>
        <v>#VALUE!</v>
      </c>
      <c r="AJ37" s="69" t="e">
        <f t="shared" si="70"/>
        <v>#VALUE!</v>
      </c>
      <c r="AK37" s="69" t="e">
        <f t="shared" si="70"/>
        <v>#VALUE!</v>
      </c>
      <c r="AL37" s="69" t="e">
        <f t="shared" si="70"/>
        <v>#VALUE!</v>
      </c>
      <c r="AM37" s="69" t="e">
        <f t="shared" si="70"/>
        <v>#VALUE!</v>
      </c>
      <c r="AN37" s="69" t="e">
        <f t="shared" si="70"/>
        <v>#VALUE!</v>
      </c>
      <c r="AO37" s="69" t="e">
        <f t="shared" si="70"/>
        <v>#VALUE!</v>
      </c>
      <c r="AP37" t="e">
        <f t="shared" ref="AP37:AX37" si="85">AP$5*AF37</f>
        <v>#VALUE!</v>
      </c>
      <c r="AQ37" t="e">
        <f t="shared" si="85"/>
        <v>#VALUE!</v>
      </c>
      <c r="AR37" t="e">
        <f t="shared" si="85"/>
        <v>#VALUE!</v>
      </c>
      <c r="AS37" t="e">
        <f t="shared" si="85"/>
        <v>#VALUE!</v>
      </c>
      <c r="AT37" t="e">
        <f t="shared" si="85"/>
        <v>#VALUE!</v>
      </c>
      <c r="AU37" t="e">
        <f t="shared" si="85"/>
        <v>#VALUE!</v>
      </c>
      <c r="AV37" t="e">
        <f t="shared" si="85"/>
        <v>#VALUE!</v>
      </c>
      <c r="AW37" t="e">
        <f t="shared" si="85"/>
        <v>#VALUE!</v>
      </c>
      <c r="AX37" t="e">
        <f t="shared" si="85"/>
        <v>#VALUE!</v>
      </c>
      <c r="AY37" s="70" t="e">
        <f t="shared" ref="AY37" si="86">SUM(AP37:AX37)</f>
        <v>#VALUE!</v>
      </c>
      <c r="AZ37" t="e">
        <f t="shared" ref="AZ37" si="87">ROUNDDOWN(AY37/11,0)</f>
        <v>#VALUE!</v>
      </c>
      <c r="BA37" t="e">
        <f t="shared" ref="BA37" si="88">IF(AZ37=0,AZ37,AY37-AZ37*11)</f>
        <v>#VALUE!</v>
      </c>
    </row>
    <row r="38" spans="1:53" s="8" customFormat="1" ht="18" customHeight="1" x14ac:dyDescent="0.15">
      <c r="A38" s="86"/>
      <c r="B38" s="82"/>
      <c r="C38" s="83"/>
      <c r="D38" s="84"/>
      <c r="E38" s="90"/>
      <c r="F38" s="90"/>
      <c r="G38" s="91"/>
      <c r="H38" s="92"/>
      <c r="I38" s="92"/>
      <c r="J38" s="85"/>
      <c r="K38" s="74"/>
      <c r="L38" s="74"/>
      <c r="M38" s="75"/>
      <c r="N38" s="78"/>
      <c r="O38" s="78"/>
      <c r="P38" s="85"/>
      <c r="Q38" s="74"/>
      <c r="R38" s="74"/>
      <c r="S38" s="75"/>
      <c r="T38" s="123"/>
      <c r="U38" s="73"/>
      <c r="V38" s="73"/>
      <c r="W38" s="73"/>
      <c r="X38" s="73"/>
      <c r="Y38" s="121"/>
      <c r="Z38" s="78"/>
      <c r="AA38" s="78"/>
      <c r="AB38" s="122"/>
    </row>
    <row r="39" spans="1:53" s="8" customFormat="1" ht="18" customHeight="1" x14ac:dyDescent="0.15">
      <c r="A39" s="86">
        <v>4</v>
      </c>
      <c r="B39" s="87" t="str">
        <f t="shared" ref="B39" si="89">PHONETIC(B40)</f>
        <v/>
      </c>
      <c r="C39" s="88"/>
      <c r="D39" s="89"/>
      <c r="E39" s="90"/>
      <c r="F39" s="90"/>
      <c r="G39" s="91"/>
      <c r="H39" s="92"/>
      <c r="I39" s="92"/>
      <c r="J39" s="85"/>
      <c r="K39" s="74"/>
      <c r="L39" s="74"/>
      <c r="M39" s="75"/>
      <c r="N39" s="78"/>
      <c r="O39" s="78"/>
      <c r="P39" s="85"/>
      <c r="Q39" s="74"/>
      <c r="R39" s="74"/>
      <c r="S39" s="75"/>
      <c r="T39" s="123"/>
      <c r="U39" s="73" t="str">
        <f t="shared" ref="U39" si="90">IF(E39="","",4100)</f>
        <v/>
      </c>
      <c r="V39" s="73"/>
      <c r="W39" s="73"/>
      <c r="X39" s="73"/>
      <c r="Y39" s="121"/>
      <c r="Z39" s="78"/>
      <c r="AA39" s="78"/>
      <c r="AB39" s="122"/>
      <c r="AE39" s="12" t="str">
        <f t="shared" ref="AE39" si="91">IF(E39="","",IF(AO39=BA39,"適正","エラー"))</f>
        <v/>
      </c>
      <c r="AF39" s="69" t="e">
        <f t="shared" si="69"/>
        <v>#VALUE!</v>
      </c>
      <c r="AG39" s="69" t="e">
        <f t="shared" si="70"/>
        <v>#VALUE!</v>
      </c>
      <c r="AH39" s="69" t="e">
        <f t="shared" si="70"/>
        <v>#VALUE!</v>
      </c>
      <c r="AI39" s="69" t="e">
        <f t="shared" si="70"/>
        <v>#VALUE!</v>
      </c>
      <c r="AJ39" s="69" t="e">
        <f t="shared" si="70"/>
        <v>#VALUE!</v>
      </c>
      <c r="AK39" s="69" t="e">
        <f t="shared" si="70"/>
        <v>#VALUE!</v>
      </c>
      <c r="AL39" s="69" t="e">
        <f t="shared" si="70"/>
        <v>#VALUE!</v>
      </c>
      <c r="AM39" s="69" t="e">
        <f t="shared" si="70"/>
        <v>#VALUE!</v>
      </c>
      <c r="AN39" s="69" t="e">
        <f t="shared" si="70"/>
        <v>#VALUE!</v>
      </c>
      <c r="AO39" s="69" t="e">
        <f t="shared" si="70"/>
        <v>#VALUE!</v>
      </c>
      <c r="AP39" t="e">
        <f t="shared" ref="AP39:AX39" si="92">AP$5*AF39</f>
        <v>#VALUE!</v>
      </c>
      <c r="AQ39" t="e">
        <f t="shared" si="92"/>
        <v>#VALUE!</v>
      </c>
      <c r="AR39" t="e">
        <f t="shared" si="92"/>
        <v>#VALUE!</v>
      </c>
      <c r="AS39" t="e">
        <f t="shared" si="92"/>
        <v>#VALUE!</v>
      </c>
      <c r="AT39" t="e">
        <f t="shared" si="92"/>
        <v>#VALUE!</v>
      </c>
      <c r="AU39" t="e">
        <f t="shared" si="92"/>
        <v>#VALUE!</v>
      </c>
      <c r="AV39" t="e">
        <f t="shared" si="92"/>
        <v>#VALUE!</v>
      </c>
      <c r="AW39" t="e">
        <f t="shared" si="92"/>
        <v>#VALUE!</v>
      </c>
      <c r="AX39" t="e">
        <f t="shared" si="92"/>
        <v>#VALUE!</v>
      </c>
      <c r="AY39" s="70" t="e">
        <f t="shared" ref="AY39" si="93">SUM(AP39:AX39)</f>
        <v>#VALUE!</v>
      </c>
      <c r="AZ39" t="e">
        <f t="shared" ref="AZ39" si="94">ROUNDDOWN(AY39/11,0)</f>
        <v>#VALUE!</v>
      </c>
      <c r="BA39" t="e">
        <f t="shared" ref="BA39" si="95">IF(AZ39=0,AZ39,AY39-AZ39*11)</f>
        <v>#VALUE!</v>
      </c>
    </row>
    <row r="40" spans="1:53" s="8" customFormat="1" ht="18" customHeight="1" x14ac:dyDescent="0.15">
      <c r="A40" s="86"/>
      <c r="B40" s="82"/>
      <c r="C40" s="83"/>
      <c r="D40" s="84"/>
      <c r="E40" s="90"/>
      <c r="F40" s="90"/>
      <c r="G40" s="91"/>
      <c r="H40" s="92"/>
      <c r="I40" s="92"/>
      <c r="J40" s="85"/>
      <c r="K40" s="74"/>
      <c r="L40" s="74"/>
      <c r="M40" s="75"/>
      <c r="N40" s="78"/>
      <c r="O40" s="78"/>
      <c r="P40" s="85"/>
      <c r="Q40" s="74"/>
      <c r="R40" s="74"/>
      <c r="S40" s="75"/>
      <c r="T40" s="123"/>
      <c r="U40" s="73"/>
      <c r="V40" s="73"/>
      <c r="W40" s="73"/>
      <c r="X40" s="73"/>
      <c r="Y40" s="121"/>
      <c r="Z40" s="78"/>
      <c r="AA40" s="78"/>
      <c r="AB40" s="122"/>
    </row>
    <row r="41" spans="1:53" s="8" customFormat="1" ht="18" customHeight="1" x14ac:dyDescent="0.15">
      <c r="A41" s="86">
        <v>5</v>
      </c>
      <c r="B41" s="87" t="str">
        <f t="shared" ref="B41" si="96">PHONETIC(B42)</f>
        <v/>
      </c>
      <c r="C41" s="88"/>
      <c r="D41" s="89"/>
      <c r="E41" s="90"/>
      <c r="F41" s="90"/>
      <c r="G41" s="91"/>
      <c r="H41" s="92"/>
      <c r="I41" s="92"/>
      <c r="J41" s="85"/>
      <c r="K41" s="74"/>
      <c r="L41" s="74"/>
      <c r="M41" s="75"/>
      <c r="N41" s="78"/>
      <c r="O41" s="78"/>
      <c r="P41" s="85"/>
      <c r="Q41" s="74"/>
      <c r="R41" s="74"/>
      <c r="S41" s="75"/>
      <c r="T41" s="123"/>
      <c r="U41" s="73" t="str">
        <f t="shared" ref="U41" si="97">IF(E41="","",4100)</f>
        <v/>
      </c>
      <c r="V41" s="73"/>
      <c r="W41" s="73"/>
      <c r="X41" s="73"/>
      <c r="Y41" s="121"/>
      <c r="Z41" s="78"/>
      <c r="AA41" s="78"/>
      <c r="AB41" s="122"/>
      <c r="AE41" s="12" t="str">
        <f t="shared" ref="AE41" si="98">IF(E41="","",IF(AO41=BA41,"適正","エラー"))</f>
        <v/>
      </c>
      <c r="AF41" s="69" t="e">
        <f t="shared" si="69"/>
        <v>#VALUE!</v>
      </c>
      <c r="AG41" s="69" t="e">
        <f t="shared" si="70"/>
        <v>#VALUE!</v>
      </c>
      <c r="AH41" s="69" t="e">
        <f t="shared" si="70"/>
        <v>#VALUE!</v>
      </c>
      <c r="AI41" s="69" t="e">
        <f t="shared" si="70"/>
        <v>#VALUE!</v>
      </c>
      <c r="AJ41" s="69" t="e">
        <f t="shared" si="70"/>
        <v>#VALUE!</v>
      </c>
      <c r="AK41" s="69" t="e">
        <f t="shared" si="70"/>
        <v>#VALUE!</v>
      </c>
      <c r="AL41" s="69" t="e">
        <f t="shared" si="70"/>
        <v>#VALUE!</v>
      </c>
      <c r="AM41" s="69" t="e">
        <f t="shared" si="70"/>
        <v>#VALUE!</v>
      </c>
      <c r="AN41" s="69" t="e">
        <f t="shared" si="70"/>
        <v>#VALUE!</v>
      </c>
      <c r="AO41" s="69" t="e">
        <f t="shared" si="70"/>
        <v>#VALUE!</v>
      </c>
      <c r="AP41" t="e">
        <f t="shared" ref="AP41:AX41" si="99">AP$5*AF41</f>
        <v>#VALUE!</v>
      </c>
      <c r="AQ41" t="e">
        <f t="shared" si="99"/>
        <v>#VALUE!</v>
      </c>
      <c r="AR41" t="e">
        <f t="shared" si="99"/>
        <v>#VALUE!</v>
      </c>
      <c r="AS41" t="e">
        <f t="shared" si="99"/>
        <v>#VALUE!</v>
      </c>
      <c r="AT41" t="e">
        <f t="shared" si="99"/>
        <v>#VALUE!</v>
      </c>
      <c r="AU41" t="e">
        <f t="shared" si="99"/>
        <v>#VALUE!</v>
      </c>
      <c r="AV41" t="e">
        <f t="shared" si="99"/>
        <v>#VALUE!</v>
      </c>
      <c r="AW41" t="e">
        <f t="shared" si="99"/>
        <v>#VALUE!</v>
      </c>
      <c r="AX41" t="e">
        <f t="shared" si="99"/>
        <v>#VALUE!</v>
      </c>
      <c r="AY41" s="70" t="e">
        <f t="shared" ref="AY41" si="100">SUM(AP41:AX41)</f>
        <v>#VALUE!</v>
      </c>
      <c r="AZ41" t="e">
        <f t="shared" ref="AZ41" si="101">ROUNDDOWN(AY41/11,0)</f>
        <v>#VALUE!</v>
      </c>
      <c r="BA41" t="e">
        <f t="shared" ref="BA41" si="102">IF(AZ41=0,AZ41,AY41-AZ41*11)</f>
        <v>#VALUE!</v>
      </c>
    </row>
    <row r="42" spans="1:53" s="8" customFormat="1" ht="18" customHeight="1" x14ac:dyDescent="0.15">
      <c r="A42" s="86"/>
      <c r="B42" s="82"/>
      <c r="C42" s="83"/>
      <c r="D42" s="84"/>
      <c r="E42" s="90"/>
      <c r="F42" s="90"/>
      <c r="G42" s="91"/>
      <c r="H42" s="92"/>
      <c r="I42" s="92"/>
      <c r="J42" s="85"/>
      <c r="K42" s="74"/>
      <c r="L42" s="74"/>
      <c r="M42" s="75"/>
      <c r="N42" s="78"/>
      <c r="O42" s="78"/>
      <c r="P42" s="85"/>
      <c r="Q42" s="74"/>
      <c r="R42" s="74"/>
      <c r="S42" s="75"/>
      <c r="T42" s="123"/>
      <c r="U42" s="73"/>
      <c r="V42" s="73"/>
      <c r="W42" s="73"/>
      <c r="X42" s="73"/>
      <c r="Y42" s="121"/>
      <c r="Z42" s="78"/>
      <c r="AA42" s="78"/>
      <c r="AB42" s="122"/>
    </row>
    <row r="43" spans="1:53" s="8" customFormat="1" ht="18" customHeight="1" x14ac:dyDescent="0.15">
      <c r="A43" s="86">
        <v>6</v>
      </c>
      <c r="B43" s="87" t="str">
        <f t="shared" ref="B43" si="103">PHONETIC(B44)</f>
        <v/>
      </c>
      <c r="C43" s="88"/>
      <c r="D43" s="89"/>
      <c r="E43" s="90"/>
      <c r="F43" s="90"/>
      <c r="G43" s="91"/>
      <c r="H43" s="92"/>
      <c r="I43" s="92"/>
      <c r="J43" s="85"/>
      <c r="K43" s="74"/>
      <c r="L43" s="74"/>
      <c r="M43" s="75"/>
      <c r="N43" s="78"/>
      <c r="O43" s="78"/>
      <c r="P43" s="85"/>
      <c r="Q43" s="74"/>
      <c r="R43" s="74"/>
      <c r="S43" s="75"/>
      <c r="T43" s="123"/>
      <c r="U43" s="73" t="str">
        <f t="shared" ref="U43" si="104">IF(E43="","",4100)</f>
        <v/>
      </c>
      <c r="V43" s="73"/>
      <c r="W43" s="73"/>
      <c r="X43" s="73"/>
      <c r="Y43" s="121"/>
      <c r="Z43" s="78"/>
      <c r="AA43" s="78"/>
      <c r="AB43" s="122"/>
      <c r="AE43" s="12" t="str">
        <f t="shared" ref="AE43" si="105">IF(E43="","",IF(AO43=BA43,"適正","エラー"))</f>
        <v/>
      </c>
      <c r="AF43" s="69" t="e">
        <f t="shared" si="69"/>
        <v>#VALUE!</v>
      </c>
      <c r="AG43" s="69" t="e">
        <f t="shared" si="70"/>
        <v>#VALUE!</v>
      </c>
      <c r="AH43" s="69" t="e">
        <f t="shared" si="70"/>
        <v>#VALUE!</v>
      </c>
      <c r="AI43" s="69" t="e">
        <f t="shared" si="70"/>
        <v>#VALUE!</v>
      </c>
      <c r="AJ43" s="69" t="e">
        <f t="shared" si="70"/>
        <v>#VALUE!</v>
      </c>
      <c r="AK43" s="69" t="e">
        <f t="shared" si="70"/>
        <v>#VALUE!</v>
      </c>
      <c r="AL43" s="69" t="e">
        <f t="shared" si="70"/>
        <v>#VALUE!</v>
      </c>
      <c r="AM43" s="69" t="e">
        <f t="shared" si="70"/>
        <v>#VALUE!</v>
      </c>
      <c r="AN43" s="69" t="e">
        <f t="shared" si="70"/>
        <v>#VALUE!</v>
      </c>
      <c r="AO43" s="69" t="e">
        <f t="shared" si="70"/>
        <v>#VALUE!</v>
      </c>
      <c r="AP43" t="e">
        <f t="shared" ref="AP43:AX43" si="106">AP$5*AF43</f>
        <v>#VALUE!</v>
      </c>
      <c r="AQ43" t="e">
        <f t="shared" si="106"/>
        <v>#VALUE!</v>
      </c>
      <c r="AR43" t="e">
        <f t="shared" si="106"/>
        <v>#VALUE!</v>
      </c>
      <c r="AS43" t="e">
        <f t="shared" si="106"/>
        <v>#VALUE!</v>
      </c>
      <c r="AT43" t="e">
        <f t="shared" si="106"/>
        <v>#VALUE!</v>
      </c>
      <c r="AU43" t="e">
        <f t="shared" si="106"/>
        <v>#VALUE!</v>
      </c>
      <c r="AV43" t="e">
        <f t="shared" si="106"/>
        <v>#VALUE!</v>
      </c>
      <c r="AW43" t="e">
        <f t="shared" si="106"/>
        <v>#VALUE!</v>
      </c>
      <c r="AX43" t="e">
        <f t="shared" si="106"/>
        <v>#VALUE!</v>
      </c>
      <c r="AY43" s="70" t="e">
        <f t="shared" ref="AY43" si="107">SUM(AP43:AX43)</f>
        <v>#VALUE!</v>
      </c>
      <c r="AZ43" t="e">
        <f t="shared" ref="AZ43" si="108">ROUNDDOWN(AY43/11,0)</f>
        <v>#VALUE!</v>
      </c>
      <c r="BA43" t="e">
        <f t="shared" ref="BA43" si="109">IF(AZ43=0,AZ43,AY43-AZ43*11)</f>
        <v>#VALUE!</v>
      </c>
    </row>
    <row r="44" spans="1:53" s="8" customFormat="1" ht="18" customHeight="1" x14ac:dyDescent="0.15">
      <c r="A44" s="86"/>
      <c r="B44" s="82"/>
      <c r="C44" s="83"/>
      <c r="D44" s="84"/>
      <c r="E44" s="90"/>
      <c r="F44" s="90"/>
      <c r="G44" s="91"/>
      <c r="H44" s="92"/>
      <c r="I44" s="92"/>
      <c r="J44" s="85"/>
      <c r="K44" s="74"/>
      <c r="L44" s="74"/>
      <c r="M44" s="75"/>
      <c r="N44" s="78"/>
      <c r="O44" s="78"/>
      <c r="P44" s="85"/>
      <c r="Q44" s="74"/>
      <c r="R44" s="74"/>
      <c r="S44" s="75"/>
      <c r="T44" s="123"/>
      <c r="U44" s="73"/>
      <c r="V44" s="73"/>
      <c r="W44" s="73"/>
      <c r="X44" s="73"/>
      <c r="Y44" s="121"/>
      <c r="Z44" s="78"/>
      <c r="AA44" s="78"/>
      <c r="AB44" s="122"/>
    </row>
    <row r="45" spans="1:53" s="8" customFormat="1" ht="18" customHeight="1" x14ac:dyDescent="0.15">
      <c r="A45" s="86">
        <v>7</v>
      </c>
      <c r="B45" s="87" t="str">
        <f t="shared" ref="B45" si="110">PHONETIC(B46)</f>
        <v/>
      </c>
      <c r="C45" s="88"/>
      <c r="D45" s="89"/>
      <c r="E45" s="90"/>
      <c r="F45" s="90"/>
      <c r="G45" s="91"/>
      <c r="H45" s="92"/>
      <c r="I45" s="92"/>
      <c r="J45" s="85"/>
      <c r="K45" s="74"/>
      <c r="L45" s="74"/>
      <c r="M45" s="75"/>
      <c r="N45" s="78"/>
      <c r="O45" s="78"/>
      <c r="P45" s="85"/>
      <c r="Q45" s="74"/>
      <c r="R45" s="74"/>
      <c r="S45" s="75"/>
      <c r="T45" s="123"/>
      <c r="U45" s="73" t="str">
        <f t="shared" ref="U45" si="111">IF(E45="","",4100)</f>
        <v/>
      </c>
      <c r="V45" s="73"/>
      <c r="W45" s="73"/>
      <c r="X45" s="73"/>
      <c r="Y45" s="121"/>
      <c r="Z45" s="78"/>
      <c r="AA45" s="78"/>
      <c r="AB45" s="122"/>
      <c r="AE45" s="12" t="str">
        <f t="shared" ref="AE45" si="112">IF(E45="","",IF(AO45=BA45,"適正","エラー"))</f>
        <v/>
      </c>
      <c r="AF45" s="69" t="e">
        <f t="shared" si="69"/>
        <v>#VALUE!</v>
      </c>
      <c r="AG45" s="69" t="e">
        <f t="shared" si="70"/>
        <v>#VALUE!</v>
      </c>
      <c r="AH45" s="69" t="e">
        <f t="shared" si="70"/>
        <v>#VALUE!</v>
      </c>
      <c r="AI45" s="69" t="e">
        <f t="shared" si="70"/>
        <v>#VALUE!</v>
      </c>
      <c r="AJ45" s="69" t="e">
        <f t="shared" si="70"/>
        <v>#VALUE!</v>
      </c>
      <c r="AK45" s="69" t="e">
        <f t="shared" si="70"/>
        <v>#VALUE!</v>
      </c>
      <c r="AL45" s="69" t="e">
        <f t="shared" si="70"/>
        <v>#VALUE!</v>
      </c>
      <c r="AM45" s="69" t="e">
        <f t="shared" si="70"/>
        <v>#VALUE!</v>
      </c>
      <c r="AN45" s="69" t="e">
        <f t="shared" si="70"/>
        <v>#VALUE!</v>
      </c>
      <c r="AO45" s="69" t="e">
        <f t="shared" si="70"/>
        <v>#VALUE!</v>
      </c>
      <c r="AP45" t="e">
        <f t="shared" ref="AP45:AX45" si="113">AP$5*AF45</f>
        <v>#VALUE!</v>
      </c>
      <c r="AQ45" t="e">
        <f t="shared" si="113"/>
        <v>#VALUE!</v>
      </c>
      <c r="AR45" t="e">
        <f t="shared" si="113"/>
        <v>#VALUE!</v>
      </c>
      <c r="AS45" t="e">
        <f t="shared" si="113"/>
        <v>#VALUE!</v>
      </c>
      <c r="AT45" t="e">
        <f t="shared" si="113"/>
        <v>#VALUE!</v>
      </c>
      <c r="AU45" t="e">
        <f t="shared" si="113"/>
        <v>#VALUE!</v>
      </c>
      <c r="AV45" t="e">
        <f t="shared" si="113"/>
        <v>#VALUE!</v>
      </c>
      <c r="AW45" t="e">
        <f t="shared" si="113"/>
        <v>#VALUE!</v>
      </c>
      <c r="AX45" t="e">
        <f t="shared" si="113"/>
        <v>#VALUE!</v>
      </c>
      <c r="AY45" s="70" t="e">
        <f t="shared" ref="AY45" si="114">SUM(AP45:AX45)</f>
        <v>#VALUE!</v>
      </c>
      <c r="AZ45" t="e">
        <f t="shared" ref="AZ45" si="115">ROUNDDOWN(AY45/11,0)</f>
        <v>#VALUE!</v>
      </c>
      <c r="BA45" t="e">
        <f t="shared" ref="BA45" si="116">IF(AZ45=0,AZ45,AY45-AZ45*11)</f>
        <v>#VALUE!</v>
      </c>
    </row>
    <row r="46" spans="1:53" s="8" customFormat="1" ht="18" customHeight="1" x14ac:dyDescent="0.15">
      <c r="A46" s="86"/>
      <c r="B46" s="82"/>
      <c r="C46" s="83"/>
      <c r="D46" s="84"/>
      <c r="E46" s="90"/>
      <c r="F46" s="90"/>
      <c r="G46" s="91"/>
      <c r="H46" s="92"/>
      <c r="I46" s="92"/>
      <c r="J46" s="85"/>
      <c r="K46" s="74"/>
      <c r="L46" s="74"/>
      <c r="M46" s="75"/>
      <c r="N46" s="78"/>
      <c r="O46" s="78"/>
      <c r="P46" s="85"/>
      <c r="Q46" s="74"/>
      <c r="R46" s="74"/>
      <c r="S46" s="75"/>
      <c r="T46" s="123"/>
      <c r="U46" s="73"/>
      <c r="V46" s="73"/>
      <c r="W46" s="73"/>
      <c r="X46" s="73"/>
      <c r="Y46" s="121"/>
      <c r="Z46" s="78"/>
      <c r="AA46" s="78"/>
      <c r="AB46" s="122"/>
    </row>
    <row r="47" spans="1:53" s="8" customFormat="1" ht="18" customHeight="1" x14ac:dyDescent="0.15">
      <c r="A47" s="86">
        <v>8</v>
      </c>
      <c r="B47" s="87" t="str">
        <f t="shared" ref="B47" si="117">PHONETIC(B48)</f>
        <v/>
      </c>
      <c r="C47" s="88"/>
      <c r="D47" s="89"/>
      <c r="E47" s="90"/>
      <c r="F47" s="90"/>
      <c r="G47" s="91"/>
      <c r="H47" s="92"/>
      <c r="I47" s="92"/>
      <c r="J47" s="85"/>
      <c r="K47" s="74"/>
      <c r="L47" s="74"/>
      <c r="M47" s="75"/>
      <c r="N47" s="78"/>
      <c r="O47" s="78"/>
      <c r="P47" s="85"/>
      <c r="Q47" s="74"/>
      <c r="R47" s="74"/>
      <c r="S47" s="75"/>
      <c r="T47" s="123"/>
      <c r="U47" s="73" t="str">
        <f t="shared" ref="U47" si="118">IF(E47="","",4100)</f>
        <v/>
      </c>
      <c r="V47" s="73"/>
      <c r="W47" s="73"/>
      <c r="X47" s="73"/>
      <c r="Y47" s="121"/>
      <c r="Z47" s="78"/>
      <c r="AA47" s="78"/>
      <c r="AB47" s="122"/>
      <c r="AE47" s="12" t="str">
        <f t="shared" ref="AE47" si="119">IF(E47="","",IF(AO47=BA47,"適正","エラー"))</f>
        <v/>
      </c>
      <c r="AF47" s="69" t="e">
        <f t="shared" si="69"/>
        <v>#VALUE!</v>
      </c>
      <c r="AG47" s="69" t="e">
        <f t="shared" si="70"/>
        <v>#VALUE!</v>
      </c>
      <c r="AH47" s="69" t="e">
        <f t="shared" si="70"/>
        <v>#VALUE!</v>
      </c>
      <c r="AI47" s="69" t="e">
        <f t="shared" si="70"/>
        <v>#VALUE!</v>
      </c>
      <c r="AJ47" s="69" t="e">
        <f t="shared" si="70"/>
        <v>#VALUE!</v>
      </c>
      <c r="AK47" s="69" t="e">
        <f t="shared" si="70"/>
        <v>#VALUE!</v>
      </c>
      <c r="AL47" s="69" t="e">
        <f t="shared" si="70"/>
        <v>#VALUE!</v>
      </c>
      <c r="AM47" s="69" t="e">
        <f t="shared" si="70"/>
        <v>#VALUE!</v>
      </c>
      <c r="AN47" s="69" t="e">
        <f t="shared" si="70"/>
        <v>#VALUE!</v>
      </c>
      <c r="AO47" s="69" t="e">
        <f t="shared" si="70"/>
        <v>#VALUE!</v>
      </c>
      <c r="AP47" t="e">
        <f t="shared" ref="AP47:AX47" si="120">AP$5*AF47</f>
        <v>#VALUE!</v>
      </c>
      <c r="AQ47" t="e">
        <f t="shared" si="120"/>
        <v>#VALUE!</v>
      </c>
      <c r="AR47" t="e">
        <f t="shared" si="120"/>
        <v>#VALUE!</v>
      </c>
      <c r="AS47" t="e">
        <f t="shared" si="120"/>
        <v>#VALUE!</v>
      </c>
      <c r="AT47" t="e">
        <f t="shared" si="120"/>
        <v>#VALUE!</v>
      </c>
      <c r="AU47" t="e">
        <f t="shared" si="120"/>
        <v>#VALUE!</v>
      </c>
      <c r="AV47" t="e">
        <f t="shared" si="120"/>
        <v>#VALUE!</v>
      </c>
      <c r="AW47" t="e">
        <f t="shared" si="120"/>
        <v>#VALUE!</v>
      </c>
      <c r="AX47" t="e">
        <f t="shared" si="120"/>
        <v>#VALUE!</v>
      </c>
      <c r="AY47" s="70" t="e">
        <f t="shared" ref="AY47" si="121">SUM(AP47:AX47)</f>
        <v>#VALUE!</v>
      </c>
      <c r="AZ47" t="e">
        <f t="shared" ref="AZ47" si="122">ROUNDDOWN(AY47/11,0)</f>
        <v>#VALUE!</v>
      </c>
      <c r="BA47" t="e">
        <f t="shared" ref="BA47" si="123">IF(AZ47=0,AZ47,AY47-AZ47*11)</f>
        <v>#VALUE!</v>
      </c>
    </row>
    <row r="48" spans="1:53" s="8" customFormat="1" ht="18" customHeight="1" x14ac:dyDescent="0.15">
      <c r="A48" s="86"/>
      <c r="B48" s="82"/>
      <c r="C48" s="83"/>
      <c r="D48" s="84"/>
      <c r="E48" s="90"/>
      <c r="F48" s="90"/>
      <c r="G48" s="91"/>
      <c r="H48" s="92"/>
      <c r="I48" s="92"/>
      <c r="J48" s="85"/>
      <c r="K48" s="74"/>
      <c r="L48" s="74"/>
      <c r="M48" s="75"/>
      <c r="N48" s="78"/>
      <c r="O48" s="78"/>
      <c r="P48" s="85"/>
      <c r="Q48" s="74"/>
      <c r="R48" s="74"/>
      <c r="S48" s="75"/>
      <c r="T48" s="123"/>
      <c r="U48" s="73"/>
      <c r="V48" s="73"/>
      <c r="W48" s="73"/>
      <c r="X48" s="73"/>
      <c r="Y48" s="121"/>
      <c r="Z48" s="78"/>
      <c r="AA48" s="78"/>
      <c r="AB48" s="122"/>
    </row>
    <row r="49" spans="1:53" s="8" customFormat="1" ht="18" customHeight="1" x14ac:dyDescent="0.15">
      <c r="A49" s="86">
        <v>9</v>
      </c>
      <c r="B49" s="87" t="str">
        <f t="shared" ref="B49" si="124">PHONETIC(B50)</f>
        <v/>
      </c>
      <c r="C49" s="88"/>
      <c r="D49" s="89"/>
      <c r="E49" s="90"/>
      <c r="F49" s="90"/>
      <c r="G49" s="91"/>
      <c r="H49" s="92"/>
      <c r="I49" s="92"/>
      <c r="J49" s="85"/>
      <c r="K49" s="74"/>
      <c r="L49" s="74"/>
      <c r="M49" s="75"/>
      <c r="N49" s="78"/>
      <c r="O49" s="78"/>
      <c r="P49" s="85"/>
      <c r="Q49" s="74"/>
      <c r="R49" s="74"/>
      <c r="S49" s="75"/>
      <c r="T49" s="123"/>
      <c r="U49" s="73" t="str">
        <f t="shared" ref="U49" si="125">IF(E49="","",4100)</f>
        <v/>
      </c>
      <c r="V49" s="73"/>
      <c r="W49" s="73"/>
      <c r="X49" s="73"/>
      <c r="Y49" s="121"/>
      <c r="Z49" s="78"/>
      <c r="AA49" s="78"/>
      <c r="AB49" s="122"/>
      <c r="AE49" s="12" t="str">
        <f t="shared" ref="AE49" si="126">IF(E49="","",IF(AO49=BA49,"適正","エラー"))</f>
        <v/>
      </c>
      <c r="AF49" s="69" t="e">
        <f t="shared" si="69"/>
        <v>#VALUE!</v>
      </c>
      <c r="AG49" s="69" t="e">
        <f t="shared" si="70"/>
        <v>#VALUE!</v>
      </c>
      <c r="AH49" s="69" t="e">
        <f t="shared" si="70"/>
        <v>#VALUE!</v>
      </c>
      <c r="AI49" s="69" t="e">
        <f t="shared" si="70"/>
        <v>#VALUE!</v>
      </c>
      <c r="AJ49" s="69" t="e">
        <f t="shared" si="70"/>
        <v>#VALUE!</v>
      </c>
      <c r="AK49" s="69" t="e">
        <f t="shared" si="70"/>
        <v>#VALUE!</v>
      </c>
      <c r="AL49" s="69" t="e">
        <f t="shared" si="70"/>
        <v>#VALUE!</v>
      </c>
      <c r="AM49" s="69" t="e">
        <f t="shared" si="70"/>
        <v>#VALUE!</v>
      </c>
      <c r="AN49" s="69" t="e">
        <f t="shared" si="70"/>
        <v>#VALUE!</v>
      </c>
      <c r="AO49" s="69" t="e">
        <f t="shared" si="70"/>
        <v>#VALUE!</v>
      </c>
      <c r="AP49" t="e">
        <f t="shared" ref="AP49:AX49" si="127">AP$5*AF49</f>
        <v>#VALUE!</v>
      </c>
      <c r="AQ49" t="e">
        <f t="shared" si="127"/>
        <v>#VALUE!</v>
      </c>
      <c r="AR49" t="e">
        <f t="shared" si="127"/>
        <v>#VALUE!</v>
      </c>
      <c r="AS49" t="e">
        <f t="shared" si="127"/>
        <v>#VALUE!</v>
      </c>
      <c r="AT49" t="e">
        <f t="shared" si="127"/>
        <v>#VALUE!</v>
      </c>
      <c r="AU49" t="e">
        <f t="shared" si="127"/>
        <v>#VALUE!</v>
      </c>
      <c r="AV49" t="e">
        <f t="shared" si="127"/>
        <v>#VALUE!</v>
      </c>
      <c r="AW49" t="e">
        <f t="shared" si="127"/>
        <v>#VALUE!</v>
      </c>
      <c r="AX49" t="e">
        <f t="shared" si="127"/>
        <v>#VALUE!</v>
      </c>
      <c r="AY49" s="70" t="e">
        <f t="shared" ref="AY49" si="128">SUM(AP49:AX49)</f>
        <v>#VALUE!</v>
      </c>
      <c r="AZ49" t="e">
        <f t="shared" ref="AZ49" si="129">ROUNDDOWN(AY49/11,0)</f>
        <v>#VALUE!</v>
      </c>
      <c r="BA49" t="e">
        <f t="shared" ref="BA49" si="130">IF(AZ49=0,AZ49,AY49-AZ49*11)</f>
        <v>#VALUE!</v>
      </c>
    </row>
    <row r="50" spans="1:53" s="8" customFormat="1" ht="18" customHeight="1" x14ac:dyDescent="0.15">
      <c r="A50" s="86"/>
      <c r="B50" s="82"/>
      <c r="C50" s="83"/>
      <c r="D50" s="84"/>
      <c r="E50" s="90"/>
      <c r="F50" s="90"/>
      <c r="G50" s="91"/>
      <c r="H50" s="92"/>
      <c r="I50" s="92"/>
      <c r="J50" s="85"/>
      <c r="K50" s="74"/>
      <c r="L50" s="74"/>
      <c r="M50" s="75"/>
      <c r="N50" s="78"/>
      <c r="O50" s="78"/>
      <c r="P50" s="85"/>
      <c r="Q50" s="74"/>
      <c r="R50" s="74"/>
      <c r="S50" s="75"/>
      <c r="T50" s="123"/>
      <c r="U50" s="73"/>
      <c r="V50" s="73"/>
      <c r="W50" s="73"/>
      <c r="X50" s="73"/>
      <c r="Y50" s="121"/>
      <c r="Z50" s="78"/>
      <c r="AA50" s="78"/>
      <c r="AB50" s="122"/>
    </row>
    <row r="51" spans="1:53" s="8" customFormat="1" ht="18" customHeight="1" x14ac:dyDescent="0.15">
      <c r="A51" s="86">
        <v>10</v>
      </c>
      <c r="B51" s="87" t="str">
        <f t="shared" ref="B51" si="131">PHONETIC(B52)</f>
        <v/>
      </c>
      <c r="C51" s="88"/>
      <c r="D51" s="89"/>
      <c r="E51" s="90"/>
      <c r="F51" s="90"/>
      <c r="G51" s="91"/>
      <c r="H51" s="92"/>
      <c r="I51" s="92"/>
      <c r="J51" s="85"/>
      <c r="K51" s="74"/>
      <c r="L51" s="74"/>
      <c r="M51" s="75"/>
      <c r="N51" s="78"/>
      <c r="O51" s="78"/>
      <c r="P51" s="85"/>
      <c r="Q51" s="74"/>
      <c r="R51" s="74"/>
      <c r="S51" s="75"/>
      <c r="T51" s="123"/>
      <c r="U51" s="73" t="str">
        <f t="shared" ref="U51" si="132">IF(E51="","",4100)</f>
        <v/>
      </c>
      <c r="V51" s="73"/>
      <c r="W51" s="73"/>
      <c r="X51" s="73"/>
      <c r="Y51" s="121"/>
      <c r="Z51" s="78"/>
      <c r="AA51" s="78"/>
      <c r="AB51" s="122"/>
      <c r="AE51" s="12" t="str">
        <f t="shared" ref="AE51" si="133">IF(E51="","",IF(AO51=BA51,"適正","エラー"))</f>
        <v/>
      </c>
      <c r="AF51" s="69" t="e">
        <f t="shared" si="69"/>
        <v>#VALUE!</v>
      </c>
      <c r="AG51" s="69" t="e">
        <f t="shared" si="70"/>
        <v>#VALUE!</v>
      </c>
      <c r="AH51" s="69" t="e">
        <f t="shared" si="70"/>
        <v>#VALUE!</v>
      </c>
      <c r="AI51" s="69" t="e">
        <f t="shared" si="70"/>
        <v>#VALUE!</v>
      </c>
      <c r="AJ51" s="69" t="e">
        <f t="shared" si="70"/>
        <v>#VALUE!</v>
      </c>
      <c r="AK51" s="69" t="e">
        <f t="shared" si="70"/>
        <v>#VALUE!</v>
      </c>
      <c r="AL51" s="69" t="e">
        <f t="shared" si="70"/>
        <v>#VALUE!</v>
      </c>
      <c r="AM51" s="69" t="e">
        <f t="shared" si="70"/>
        <v>#VALUE!</v>
      </c>
      <c r="AN51" s="69" t="e">
        <f t="shared" si="70"/>
        <v>#VALUE!</v>
      </c>
      <c r="AO51" s="69" t="e">
        <f t="shared" si="70"/>
        <v>#VALUE!</v>
      </c>
      <c r="AP51" t="e">
        <f t="shared" ref="AP51:AX51" si="134">AP$5*AF51</f>
        <v>#VALUE!</v>
      </c>
      <c r="AQ51" t="e">
        <f t="shared" si="134"/>
        <v>#VALUE!</v>
      </c>
      <c r="AR51" t="e">
        <f t="shared" si="134"/>
        <v>#VALUE!</v>
      </c>
      <c r="AS51" t="e">
        <f t="shared" si="134"/>
        <v>#VALUE!</v>
      </c>
      <c r="AT51" t="e">
        <f t="shared" si="134"/>
        <v>#VALUE!</v>
      </c>
      <c r="AU51" t="e">
        <f t="shared" si="134"/>
        <v>#VALUE!</v>
      </c>
      <c r="AV51" t="e">
        <f t="shared" si="134"/>
        <v>#VALUE!</v>
      </c>
      <c r="AW51" t="e">
        <f t="shared" si="134"/>
        <v>#VALUE!</v>
      </c>
      <c r="AX51" t="e">
        <f t="shared" si="134"/>
        <v>#VALUE!</v>
      </c>
      <c r="AY51" s="70" t="e">
        <f t="shared" ref="AY51" si="135">SUM(AP51:AX51)</f>
        <v>#VALUE!</v>
      </c>
      <c r="AZ51" t="e">
        <f t="shared" ref="AZ51" si="136">ROUNDDOWN(AY51/11,0)</f>
        <v>#VALUE!</v>
      </c>
      <c r="BA51" t="e">
        <f t="shared" ref="BA51" si="137">IF(AZ51=0,AZ51,AY51-AZ51*11)</f>
        <v>#VALUE!</v>
      </c>
    </row>
    <row r="52" spans="1:53" s="8" customFormat="1" ht="18" customHeight="1" x14ac:dyDescent="0.15">
      <c r="A52" s="86"/>
      <c r="B52" s="82"/>
      <c r="C52" s="83"/>
      <c r="D52" s="84"/>
      <c r="E52" s="90"/>
      <c r="F52" s="90"/>
      <c r="G52" s="91"/>
      <c r="H52" s="93"/>
      <c r="I52" s="93"/>
      <c r="J52" s="85"/>
      <c r="K52" s="74"/>
      <c r="L52" s="74"/>
      <c r="M52" s="75"/>
      <c r="N52" s="94"/>
      <c r="O52" s="94"/>
      <c r="P52" s="85"/>
      <c r="Q52" s="74"/>
      <c r="R52" s="74"/>
      <c r="S52" s="75"/>
      <c r="T52" s="124"/>
      <c r="U52" s="98"/>
      <c r="V52" s="98"/>
      <c r="W52" s="98"/>
      <c r="X52" s="98"/>
      <c r="Y52" s="125"/>
      <c r="Z52" s="94"/>
      <c r="AA52" s="94"/>
      <c r="AB52" s="126"/>
    </row>
    <row r="53" spans="1:53" s="8" customFormat="1" x14ac:dyDescent="0.15">
      <c r="R53" s="8" t="s">
        <v>34</v>
      </c>
      <c r="U53" s="76">
        <f>SUM(U33:X52)</f>
        <v>0</v>
      </c>
      <c r="V53" s="77"/>
      <c r="W53" s="77"/>
      <c r="X53" s="77"/>
    </row>
  </sheetData>
  <mergeCells count="252">
    <mergeCell ref="U29:X29"/>
    <mergeCell ref="P27:S28"/>
    <mergeCell ref="T27:T28"/>
    <mergeCell ref="U27:X28"/>
    <mergeCell ref="Y27:AB28"/>
    <mergeCell ref="B28:D28"/>
    <mergeCell ref="J28:M28"/>
    <mergeCell ref="A27:A28"/>
    <mergeCell ref="B27:D27"/>
    <mergeCell ref="E27:G28"/>
    <mergeCell ref="H27:I28"/>
    <mergeCell ref="J27:M27"/>
    <mergeCell ref="N27:O28"/>
    <mergeCell ref="P25:S26"/>
    <mergeCell ref="T25:T26"/>
    <mergeCell ref="U25:X26"/>
    <mergeCell ref="Y25:AB26"/>
    <mergeCell ref="B26:D26"/>
    <mergeCell ref="J26:M26"/>
    <mergeCell ref="A25:A26"/>
    <mergeCell ref="B25:D25"/>
    <mergeCell ref="E25:G26"/>
    <mergeCell ref="H25:I26"/>
    <mergeCell ref="J25:M25"/>
    <mergeCell ref="N25:O26"/>
    <mergeCell ref="U23:X24"/>
    <mergeCell ref="Y23:AB24"/>
    <mergeCell ref="B24:D24"/>
    <mergeCell ref="J24:M24"/>
    <mergeCell ref="A23:A24"/>
    <mergeCell ref="B23:D23"/>
    <mergeCell ref="E23:G24"/>
    <mergeCell ref="H23:I24"/>
    <mergeCell ref="J23:M23"/>
    <mergeCell ref="N23:O24"/>
    <mergeCell ref="Y21:AB22"/>
    <mergeCell ref="B22:D22"/>
    <mergeCell ref="J22:M22"/>
    <mergeCell ref="A21:A22"/>
    <mergeCell ref="B21:D21"/>
    <mergeCell ref="E21:G22"/>
    <mergeCell ref="H21:I22"/>
    <mergeCell ref="J21:M21"/>
    <mergeCell ref="N21:O22"/>
    <mergeCell ref="Y19:AB20"/>
    <mergeCell ref="B20:D20"/>
    <mergeCell ref="J20:M20"/>
    <mergeCell ref="A19:A20"/>
    <mergeCell ref="B19:D19"/>
    <mergeCell ref="E19:G20"/>
    <mergeCell ref="H19:I20"/>
    <mergeCell ref="J19:M19"/>
    <mergeCell ref="N19:O20"/>
    <mergeCell ref="Y17:AB18"/>
    <mergeCell ref="B18:D18"/>
    <mergeCell ref="J18:M18"/>
    <mergeCell ref="A17:A18"/>
    <mergeCell ref="B17:D17"/>
    <mergeCell ref="E17:G18"/>
    <mergeCell ref="H17:I18"/>
    <mergeCell ref="J17:M17"/>
    <mergeCell ref="N17:O18"/>
    <mergeCell ref="Y15:AB16"/>
    <mergeCell ref="B16:D16"/>
    <mergeCell ref="J16:M16"/>
    <mergeCell ref="A15:A16"/>
    <mergeCell ref="B15:D15"/>
    <mergeCell ref="E15:G16"/>
    <mergeCell ref="H15:I16"/>
    <mergeCell ref="J15:M15"/>
    <mergeCell ref="N15:O16"/>
    <mergeCell ref="Y9:AB10"/>
    <mergeCell ref="P13:S14"/>
    <mergeCell ref="T13:T14"/>
    <mergeCell ref="U13:X14"/>
    <mergeCell ref="Y13:AB14"/>
    <mergeCell ref="B14:D14"/>
    <mergeCell ref="J14:M14"/>
    <mergeCell ref="A13:A14"/>
    <mergeCell ref="B13:D13"/>
    <mergeCell ref="E13:G14"/>
    <mergeCell ref="H13:I14"/>
    <mergeCell ref="J13:M13"/>
    <mergeCell ref="N13:O14"/>
    <mergeCell ref="Y7:AB8"/>
    <mergeCell ref="A9:A10"/>
    <mergeCell ref="B9:D9"/>
    <mergeCell ref="E9:G10"/>
    <mergeCell ref="H9:I10"/>
    <mergeCell ref="J9:M9"/>
    <mergeCell ref="N11:O12"/>
    <mergeCell ref="P11:S12"/>
    <mergeCell ref="T11:T12"/>
    <mergeCell ref="U11:X12"/>
    <mergeCell ref="Y11:AB12"/>
    <mergeCell ref="B10:D10"/>
    <mergeCell ref="J10:M10"/>
    <mergeCell ref="A11:A12"/>
    <mergeCell ref="B11:D11"/>
    <mergeCell ref="E11:G12"/>
    <mergeCell ref="H11:I12"/>
    <mergeCell ref="J11:M11"/>
    <mergeCell ref="B12:D12"/>
    <mergeCell ref="J12:M12"/>
    <mergeCell ref="N9:O10"/>
    <mergeCell ref="P9:S10"/>
    <mergeCell ref="T9:T10"/>
    <mergeCell ref="U9:X10"/>
    <mergeCell ref="U33:X34"/>
    <mergeCell ref="C5:I5"/>
    <mergeCell ref="A7:A8"/>
    <mergeCell ref="E7:G8"/>
    <mergeCell ref="H7:I8"/>
    <mergeCell ref="J7:M8"/>
    <mergeCell ref="N7:O8"/>
    <mergeCell ref="P7:S8"/>
    <mergeCell ref="T7:T8"/>
    <mergeCell ref="U7:X8"/>
    <mergeCell ref="P15:S16"/>
    <mergeCell ref="T15:T16"/>
    <mergeCell ref="U15:X16"/>
    <mergeCell ref="P17:S18"/>
    <mergeCell ref="T17:T18"/>
    <mergeCell ref="U17:X18"/>
    <mergeCell ref="P19:S20"/>
    <mergeCell ref="T19:T20"/>
    <mergeCell ref="U19:X20"/>
    <mergeCell ref="P21:S22"/>
    <mergeCell ref="T21:T22"/>
    <mergeCell ref="U21:X22"/>
    <mergeCell ref="P23:S24"/>
    <mergeCell ref="T23:T24"/>
    <mergeCell ref="U37:X38"/>
    <mergeCell ref="Y33:AB34"/>
    <mergeCell ref="B34:D34"/>
    <mergeCell ref="J34:M34"/>
    <mergeCell ref="A35:A36"/>
    <mergeCell ref="B35:D35"/>
    <mergeCell ref="E35:G36"/>
    <mergeCell ref="H35:I36"/>
    <mergeCell ref="J35:M35"/>
    <mergeCell ref="N35:O36"/>
    <mergeCell ref="P35:S36"/>
    <mergeCell ref="T35:T36"/>
    <mergeCell ref="U35:X36"/>
    <mergeCell ref="Y35:AB36"/>
    <mergeCell ref="B36:D36"/>
    <mergeCell ref="J36:M36"/>
    <mergeCell ref="A33:A34"/>
    <mergeCell ref="B33:D33"/>
    <mergeCell ref="E33:G34"/>
    <mergeCell ref="H33:I34"/>
    <mergeCell ref="J33:M33"/>
    <mergeCell ref="N33:O34"/>
    <mergeCell ref="P33:S34"/>
    <mergeCell ref="T33:T34"/>
    <mergeCell ref="U41:X42"/>
    <mergeCell ref="Y37:AB38"/>
    <mergeCell ref="B38:D38"/>
    <mergeCell ref="J38:M38"/>
    <mergeCell ref="A39:A40"/>
    <mergeCell ref="B39:D39"/>
    <mergeCell ref="E39:G40"/>
    <mergeCell ref="H39:I40"/>
    <mergeCell ref="J39:M39"/>
    <mergeCell ref="N39:O40"/>
    <mergeCell ref="P39:S40"/>
    <mergeCell ref="T39:T40"/>
    <mergeCell ref="U39:X40"/>
    <mergeCell ref="Y39:AB40"/>
    <mergeCell ref="B40:D40"/>
    <mergeCell ref="J40:M40"/>
    <mergeCell ref="A37:A38"/>
    <mergeCell ref="B37:D37"/>
    <mergeCell ref="E37:G38"/>
    <mergeCell ref="H37:I38"/>
    <mergeCell ref="J37:M37"/>
    <mergeCell ref="N37:O38"/>
    <mergeCell ref="P37:S38"/>
    <mergeCell ref="T37:T38"/>
    <mergeCell ref="U45:X46"/>
    <mergeCell ref="Y41:AB42"/>
    <mergeCell ref="B42:D42"/>
    <mergeCell ref="J42:M42"/>
    <mergeCell ref="A43:A44"/>
    <mergeCell ref="B43:D43"/>
    <mergeCell ref="E43:G44"/>
    <mergeCell ref="H43:I44"/>
    <mergeCell ref="J43:M43"/>
    <mergeCell ref="N43:O44"/>
    <mergeCell ref="P43:S44"/>
    <mergeCell ref="T43:T44"/>
    <mergeCell ref="U43:X44"/>
    <mergeCell ref="Y43:AB44"/>
    <mergeCell ref="B44:D44"/>
    <mergeCell ref="J44:M44"/>
    <mergeCell ref="A41:A42"/>
    <mergeCell ref="B41:D41"/>
    <mergeCell ref="E41:G42"/>
    <mergeCell ref="H41:I42"/>
    <mergeCell ref="J41:M41"/>
    <mergeCell ref="N41:O42"/>
    <mergeCell ref="P41:S42"/>
    <mergeCell ref="T41:T42"/>
    <mergeCell ref="U49:X50"/>
    <mergeCell ref="Y45:AB46"/>
    <mergeCell ref="B46:D46"/>
    <mergeCell ref="J46:M46"/>
    <mergeCell ref="A47:A48"/>
    <mergeCell ref="B47:D47"/>
    <mergeCell ref="E47:G48"/>
    <mergeCell ref="H47:I48"/>
    <mergeCell ref="J47:M47"/>
    <mergeCell ref="N47:O48"/>
    <mergeCell ref="P47:S48"/>
    <mergeCell ref="T47:T48"/>
    <mergeCell ref="U47:X48"/>
    <mergeCell ref="Y47:AB48"/>
    <mergeCell ref="B48:D48"/>
    <mergeCell ref="J48:M48"/>
    <mergeCell ref="A45:A46"/>
    <mergeCell ref="B45:D45"/>
    <mergeCell ref="E45:G46"/>
    <mergeCell ref="H45:I46"/>
    <mergeCell ref="J45:M45"/>
    <mergeCell ref="N45:O46"/>
    <mergeCell ref="P45:S46"/>
    <mergeCell ref="T45:T46"/>
    <mergeCell ref="U53:X53"/>
    <mergeCell ref="Y49:AB50"/>
    <mergeCell ref="B50:D50"/>
    <mergeCell ref="J50:M50"/>
    <mergeCell ref="A51:A52"/>
    <mergeCell ref="B51:D51"/>
    <mergeCell ref="E51:G52"/>
    <mergeCell ref="H51:I52"/>
    <mergeCell ref="J51:M51"/>
    <mergeCell ref="N51:O52"/>
    <mergeCell ref="P51:S52"/>
    <mergeCell ref="T51:T52"/>
    <mergeCell ref="U51:X52"/>
    <mergeCell ref="Y51:AB52"/>
    <mergeCell ref="B52:D52"/>
    <mergeCell ref="J52:M52"/>
    <mergeCell ref="A49:A50"/>
    <mergeCell ref="B49:D49"/>
    <mergeCell ref="E49:G50"/>
    <mergeCell ref="H49:I50"/>
    <mergeCell ref="J49:M49"/>
    <mergeCell ref="N49:O50"/>
    <mergeCell ref="P49:S50"/>
    <mergeCell ref="T49:T50"/>
  </mergeCells>
  <phoneticPr fontId="2"/>
  <dataValidations count="4">
    <dataValidation type="list" allowBlank="1" showInputMessage="1" showErrorMessage="1" sqref="H9:I28 H33:I52">
      <formula1>状態区分</formula1>
    </dataValidation>
    <dataValidation allowBlank="1" showInputMessage="1" showErrorMessage="1" promptTitle="フリガナ" prompt="自動設定されています_x000a_異なる場合は上書きしてください" sqref="B9:D9 B11:D11 B13:D13 B15:D15 B17:D17 B19:D19 B21:D21 B23:D23 B25:D25 B27:D27 B33:D33 B35:D35 B37:D37 B39:D39 B41:D41 B43:D43 B45:D45 B47:D47 B49:D49 B51:D51"/>
    <dataValidation imeMode="off" allowBlank="1" showInputMessage="1" showErrorMessage="1" sqref="P33:S52 P9:S28"/>
    <dataValidation type="custom" errorStyle="warning" imeMode="off" operator="lessThan" allowBlank="1" showInputMessage="1" showErrorMessage="1" error="被保険者番号が誤りではありませんか。" sqref="E9:G28 E33:G52">
      <formula1>AE9="適正"</formula1>
    </dataValidation>
  </dataValidations>
  <pageMargins left="0.70866141732283472" right="0.70866141732283472" top="0.74803149606299213" bottom="0.74803149606299213" header="0.31496062992125984" footer="0.31496062992125984"/>
  <pageSetup paperSize="9" orientation="landscape" horizontalDpi="4294967293" verticalDpi="0" r:id="rId1"/>
  <headerFooter>
    <oddFooter>&amp;C&amp;P</oddFooter>
    <evenFooter>&amp;C&amp;P&amp;N</even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リスト!$E$2:$E$5</xm:f>
          </x14:formula1>
          <xm:sqref>N9:O28 N33:O52</xm:sqref>
        </x14:dataValidation>
        <x14:dataValidation type="list" allowBlank="1" showInputMessage="1" showErrorMessage="1">
          <x14:formula1>
            <xm:f>リスト!$F$2:$F$4</xm:f>
          </x14:formula1>
          <xm:sqref>T9:T28 T33:T52</xm:sqref>
        </x14:dataValidation>
        <x14:dataValidation type="list" allowBlank="1" showInputMessage="1" showErrorMessage="1">
          <x14:formula1>
            <xm:f>リスト!$H$2:$H$13</xm:f>
          </x14:formula1>
          <xm:sqref>Y9:AB28 Y33:AB52</xm:sqref>
        </x14:dataValidation>
        <x14:dataValidation type="list" allowBlank="1" showInputMessage="1" showErrorMessage="1">
          <x14:formula1>
            <xm:f>リスト!$A$2:$A$12</xm:f>
          </x14:formula1>
          <xm:sqref>D3</xm:sqref>
        </x14:dataValidation>
        <x14:dataValidation type="list" allowBlank="1" showInputMessage="1" showErrorMessage="1">
          <x14:formula1>
            <xm:f>リスト!$B$2:$B$14</xm:f>
          </x14:formula1>
          <xm:sqref>F3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13"/>
  <sheetViews>
    <sheetView topLeftCell="B1" workbookViewId="0">
      <selection activeCell="D8" sqref="D8"/>
    </sheetView>
  </sheetViews>
  <sheetFormatPr defaultRowHeight="13.5" x14ac:dyDescent="0.15"/>
  <cols>
    <col min="2" max="2" width="14.125" customWidth="1"/>
    <col min="3" max="3" width="16.875" customWidth="1"/>
    <col min="4" max="6" width="11.25" customWidth="1"/>
  </cols>
  <sheetData>
    <row r="1" spans="2:6" ht="18.75" customHeight="1" x14ac:dyDescent="0.15">
      <c r="C1" t="s">
        <v>58</v>
      </c>
      <c r="F1" s="12" t="s">
        <v>61</v>
      </c>
    </row>
    <row r="2" spans="2:6" ht="20.25" customHeight="1" x14ac:dyDescent="0.15">
      <c r="B2" s="15"/>
      <c r="C2" s="15"/>
      <c r="D2" s="42" t="s">
        <v>51</v>
      </c>
      <c r="E2" s="16" t="s">
        <v>52</v>
      </c>
      <c r="F2" s="42" t="s">
        <v>53</v>
      </c>
    </row>
    <row r="3" spans="2:6" ht="21.75" customHeight="1" x14ac:dyDescent="0.15">
      <c r="B3" s="17" t="s">
        <v>50</v>
      </c>
      <c r="C3" s="14" t="s">
        <v>39</v>
      </c>
      <c r="D3" s="43">
        <f>COUNTIF(介護予防支援!$U$9:$V$54,C3)</f>
        <v>0</v>
      </c>
      <c r="E3" s="44">
        <v>4100</v>
      </c>
      <c r="F3" s="45">
        <f>D3*E3</f>
        <v>0</v>
      </c>
    </row>
    <row r="4" spans="2:6" ht="21.75" customHeight="1" x14ac:dyDescent="0.15">
      <c r="B4" s="18"/>
      <c r="C4" s="14" t="s">
        <v>25</v>
      </c>
      <c r="D4" s="43">
        <f>COUNTIF(介護予防支援!$W$9:$X$54,C4)</f>
        <v>0</v>
      </c>
      <c r="E4" s="44">
        <v>3000</v>
      </c>
      <c r="F4" s="45">
        <f t="shared" ref="F4:F5" si="0">D4*E4</f>
        <v>0</v>
      </c>
    </row>
    <row r="5" spans="2:6" ht="21.75" customHeight="1" x14ac:dyDescent="0.15">
      <c r="B5" s="18"/>
      <c r="C5" s="14" t="s">
        <v>26</v>
      </c>
      <c r="D5" s="43">
        <f>COUNTIF(介護予防支援!$Y$9:$Z$54,C5)</f>
        <v>0</v>
      </c>
      <c r="E5" s="44">
        <v>3000</v>
      </c>
      <c r="F5" s="45">
        <f t="shared" si="0"/>
        <v>0</v>
      </c>
    </row>
    <row r="6" spans="2:6" ht="21.75" customHeight="1" x14ac:dyDescent="0.15">
      <c r="B6" s="15" t="s">
        <v>62</v>
      </c>
      <c r="F6" s="13">
        <f>SUM(F3:F5)</f>
        <v>0</v>
      </c>
    </row>
    <row r="7" spans="2:6" ht="21.75" customHeight="1" x14ac:dyDescent="0.15">
      <c r="B7" s="17" t="s">
        <v>55</v>
      </c>
      <c r="C7" s="14" t="s">
        <v>54</v>
      </c>
      <c r="D7" s="43">
        <f>COUNTIF(マネジメントＡ!$U$9:$V$52,C3)</f>
        <v>0</v>
      </c>
      <c r="E7" s="44">
        <v>4100</v>
      </c>
      <c r="F7" s="46">
        <f>D7*E7</f>
        <v>0</v>
      </c>
    </row>
    <row r="8" spans="2:6" ht="21.75" customHeight="1" x14ac:dyDescent="0.15">
      <c r="B8" s="18" t="s">
        <v>56</v>
      </c>
      <c r="C8" s="14" t="s">
        <v>57</v>
      </c>
      <c r="D8" s="43">
        <f>COUNTIF(マネジメントＢ!$U$9:$V$52,C3)</f>
        <v>0</v>
      </c>
      <c r="E8" s="44">
        <v>3000</v>
      </c>
      <c r="F8" s="46">
        <f t="shared" ref="F8:F11" si="1">D8*E8</f>
        <v>0</v>
      </c>
    </row>
    <row r="9" spans="2:6" ht="21.75" customHeight="1" x14ac:dyDescent="0.15">
      <c r="B9" s="18"/>
      <c r="C9" s="14" t="s">
        <v>142</v>
      </c>
      <c r="D9" s="43">
        <f>COUNTA(マネジメントＣ!E9:G52)</f>
        <v>0</v>
      </c>
      <c r="E9" s="44">
        <v>4100</v>
      </c>
      <c r="F9" s="46">
        <f t="shared" si="1"/>
        <v>0</v>
      </c>
    </row>
    <row r="10" spans="2:6" ht="21.75" customHeight="1" x14ac:dyDescent="0.15">
      <c r="B10" s="18"/>
      <c r="C10" s="14" t="s">
        <v>25</v>
      </c>
      <c r="D10" s="43">
        <f>COUNTIF(マネジメントＡ!$W$9:$X$52,C10)+COUNTIF(マネジメントＢ!$W$9:$X$52,C10)</f>
        <v>0</v>
      </c>
      <c r="E10" s="44">
        <v>3000</v>
      </c>
      <c r="F10" s="46">
        <f t="shared" si="1"/>
        <v>0</v>
      </c>
    </row>
    <row r="11" spans="2:6" ht="21.75" customHeight="1" x14ac:dyDescent="0.15">
      <c r="B11" s="18"/>
      <c r="C11" s="21" t="s">
        <v>26</v>
      </c>
      <c r="D11" s="47">
        <f>COUNTIF(マネジメントＡ!$Y$9:$Z$52,C11)</f>
        <v>0</v>
      </c>
      <c r="E11" s="48">
        <v>3000</v>
      </c>
      <c r="F11" s="49">
        <f t="shared" si="1"/>
        <v>0</v>
      </c>
    </row>
    <row r="12" spans="2:6" ht="20.25" customHeight="1" x14ac:dyDescent="0.15">
      <c r="B12" s="50" t="s">
        <v>62</v>
      </c>
      <c r="C12" s="51"/>
      <c r="D12" s="51"/>
      <c r="E12" s="51"/>
      <c r="F12" s="52">
        <f>SUM(F7:F11)</f>
        <v>0</v>
      </c>
    </row>
    <row r="13" spans="2:6" ht="20.25" customHeight="1" x14ac:dyDescent="0.15">
      <c r="B13" s="50" t="s">
        <v>63</v>
      </c>
      <c r="C13" s="51"/>
      <c r="D13" s="51"/>
      <c r="E13" s="51"/>
      <c r="F13" s="52">
        <f>F6+F12</f>
        <v>0</v>
      </c>
    </row>
  </sheetData>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topLeftCell="B22" workbookViewId="0">
      <selection activeCell="X37" sqref="X37"/>
    </sheetView>
  </sheetViews>
  <sheetFormatPr defaultRowHeight="13.5" x14ac:dyDescent="0.15"/>
  <cols>
    <col min="1" max="1" width="3.5" customWidth="1"/>
    <col min="2" max="2" width="5.125" customWidth="1"/>
    <col min="3" max="14" width="5.25" customWidth="1"/>
    <col min="15" max="15" width="4" customWidth="1"/>
    <col min="16" max="16" width="5.25" customWidth="1"/>
    <col min="17" max="20" width="6" customWidth="1"/>
    <col min="21" max="30" width="7.125" customWidth="1"/>
  </cols>
  <sheetData>
    <row r="1" spans="2:17" s="8" customFormat="1" x14ac:dyDescent="0.15">
      <c r="B1" s="24" t="s">
        <v>66</v>
      </c>
    </row>
    <row r="2" spans="2:17" s="8" customFormat="1" ht="9.75" customHeight="1" x14ac:dyDescent="0.15"/>
    <row r="3" spans="2:17" s="8" customFormat="1" ht="20.25" customHeight="1" x14ac:dyDescent="0.15">
      <c r="G3" s="29" t="s">
        <v>113</v>
      </c>
    </row>
    <row r="4" spans="2:17" s="8" customFormat="1" ht="20.25" customHeight="1" x14ac:dyDescent="0.15"/>
    <row r="5" spans="2:17" s="8" customFormat="1" ht="20.25" customHeight="1" x14ac:dyDescent="0.15">
      <c r="K5" s="19" t="s">
        <v>110</v>
      </c>
      <c r="L5" s="60"/>
      <c r="M5" s="8" t="s">
        <v>69</v>
      </c>
      <c r="N5" s="60"/>
      <c r="O5" s="8" t="s">
        <v>68</v>
      </c>
      <c r="P5" s="60"/>
      <c r="Q5" s="8" t="s">
        <v>67</v>
      </c>
    </row>
    <row r="6" spans="2:17" s="8" customFormat="1" ht="20.25" customHeight="1" x14ac:dyDescent="0.15"/>
    <row r="7" spans="2:17" s="8" customFormat="1" ht="20.25" customHeight="1" x14ac:dyDescent="0.15">
      <c r="B7" s="8" t="s">
        <v>70</v>
      </c>
    </row>
    <row r="8" spans="2:17" s="8" customFormat="1" ht="20.25" customHeight="1" x14ac:dyDescent="0.15">
      <c r="B8" s="8" t="s">
        <v>71</v>
      </c>
    </row>
    <row r="9" spans="2:17" ht="20.25" customHeight="1" x14ac:dyDescent="0.15">
      <c r="I9" s="19" t="s">
        <v>72</v>
      </c>
    </row>
    <row r="10" spans="2:17" ht="20.25" customHeight="1" x14ac:dyDescent="0.15">
      <c r="I10" s="19" t="s">
        <v>73</v>
      </c>
    </row>
    <row r="11" spans="2:17" ht="20.25" customHeight="1" x14ac:dyDescent="0.15">
      <c r="I11" t="s">
        <v>74</v>
      </c>
    </row>
    <row r="12" spans="2:17" ht="20.25" customHeight="1" x14ac:dyDescent="0.15">
      <c r="I12" t="s">
        <v>76</v>
      </c>
      <c r="M12" s="19" t="s">
        <v>77</v>
      </c>
      <c r="O12" s="19" t="s">
        <v>77</v>
      </c>
    </row>
    <row r="13" spans="2:17" ht="20.25" customHeight="1" x14ac:dyDescent="0.15">
      <c r="I13" s="19" t="s">
        <v>78</v>
      </c>
    </row>
    <row r="14" spans="2:17" ht="20.25" customHeight="1" x14ac:dyDescent="0.15">
      <c r="I14" s="19" t="s">
        <v>79</v>
      </c>
      <c r="Q14" s="19" t="s">
        <v>80</v>
      </c>
    </row>
    <row r="15" spans="2:17" ht="20.25" customHeight="1" x14ac:dyDescent="0.15">
      <c r="I15" s="19" t="s">
        <v>75</v>
      </c>
      <c r="M15" s="19" t="s">
        <v>77</v>
      </c>
      <c r="O15" s="19" t="s">
        <v>77</v>
      </c>
    </row>
    <row r="16" spans="2:17" ht="20.25" customHeight="1" x14ac:dyDescent="0.15">
      <c r="B16" s="19" t="s">
        <v>82</v>
      </c>
      <c r="C16" s="61"/>
      <c r="D16" t="s">
        <v>83</v>
      </c>
      <c r="E16" s="61"/>
      <c r="F16" t="s">
        <v>81</v>
      </c>
    </row>
    <row r="17" spans="2:17" ht="14.25" customHeight="1" x14ac:dyDescent="0.15"/>
    <row r="18" spans="2:17" ht="12" customHeight="1" x14ac:dyDescent="0.15">
      <c r="C18" s="20"/>
      <c r="D18" s="130" t="s">
        <v>84</v>
      </c>
      <c r="E18" s="131"/>
      <c r="F18" s="131"/>
      <c r="G18" s="56"/>
      <c r="H18" s="57" t="s">
        <v>85</v>
      </c>
      <c r="I18" s="58" t="s">
        <v>86</v>
      </c>
      <c r="J18" s="58" t="s">
        <v>87</v>
      </c>
      <c r="K18" s="58" t="s">
        <v>88</v>
      </c>
      <c r="L18" s="59" t="s">
        <v>89</v>
      </c>
    </row>
    <row r="19" spans="2:17" ht="25.5" customHeight="1" x14ac:dyDescent="0.15">
      <c r="C19" s="27"/>
      <c r="D19" s="132"/>
      <c r="E19" s="133"/>
      <c r="F19" s="133"/>
      <c r="G19" s="140">
        <f>N33</f>
        <v>0</v>
      </c>
      <c r="H19" s="141"/>
      <c r="I19" s="141"/>
      <c r="J19" s="141"/>
      <c r="K19" s="141"/>
      <c r="L19" s="142"/>
    </row>
    <row r="20" spans="2:17" ht="12" customHeight="1" x14ac:dyDescent="0.15"/>
    <row r="21" spans="2:17" ht="14.25" customHeight="1" x14ac:dyDescent="0.15">
      <c r="F21" s="25" t="s">
        <v>90</v>
      </c>
    </row>
    <row r="22" spans="2:17" ht="25.5" customHeight="1" x14ac:dyDescent="0.15">
      <c r="B22" s="175" t="s">
        <v>91</v>
      </c>
      <c r="C22" s="175"/>
      <c r="D22" s="175"/>
      <c r="E22" s="175"/>
      <c r="F22" s="175"/>
      <c r="G22" s="175"/>
      <c r="H22" s="175"/>
      <c r="I22" s="185" t="s">
        <v>121</v>
      </c>
      <c r="J22" s="185"/>
      <c r="K22" s="175" t="s">
        <v>126</v>
      </c>
      <c r="L22" s="175"/>
      <c r="M22" s="175"/>
      <c r="N22" s="156" t="s">
        <v>125</v>
      </c>
      <c r="O22" s="156"/>
      <c r="P22" s="156"/>
      <c r="Q22" s="156"/>
    </row>
    <row r="23" spans="2:17" ht="28.5" customHeight="1" x14ac:dyDescent="0.15">
      <c r="B23" s="197" t="s">
        <v>50</v>
      </c>
      <c r="C23" s="197"/>
      <c r="D23" s="197"/>
      <c r="E23" s="178" t="s">
        <v>92</v>
      </c>
      <c r="F23" s="178"/>
      <c r="G23" s="178"/>
      <c r="H23" s="179"/>
      <c r="I23" s="186">
        <f>集計表!D3</f>
        <v>0</v>
      </c>
      <c r="J23" s="187"/>
      <c r="K23" s="180" t="s">
        <v>103</v>
      </c>
      <c r="L23" s="181"/>
      <c r="M23" s="182"/>
      <c r="N23" s="176">
        <f>集計表!F3</f>
        <v>0</v>
      </c>
      <c r="O23" s="177"/>
      <c r="P23" s="177"/>
      <c r="Q23" s="53" t="s">
        <v>89</v>
      </c>
    </row>
    <row r="24" spans="2:17" ht="28.5" customHeight="1" x14ac:dyDescent="0.15">
      <c r="B24" s="175"/>
      <c r="C24" s="175"/>
      <c r="D24" s="175"/>
      <c r="E24" s="178" t="s">
        <v>93</v>
      </c>
      <c r="F24" s="178"/>
      <c r="G24" s="178"/>
      <c r="H24" s="179"/>
      <c r="I24" s="188">
        <f>集計表!D4</f>
        <v>0</v>
      </c>
      <c r="J24" s="189"/>
      <c r="K24" s="180" t="s">
        <v>104</v>
      </c>
      <c r="L24" s="181"/>
      <c r="M24" s="182"/>
      <c r="N24" s="176">
        <f>集計表!F4</f>
        <v>0</v>
      </c>
      <c r="O24" s="177"/>
      <c r="P24" s="177"/>
      <c r="Q24" s="53" t="s">
        <v>89</v>
      </c>
    </row>
    <row r="25" spans="2:17" ht="28.5" customHeight="1" x14ac:dyDescent="0.15">
      <c r="B25" s="175"/>
      <c r="C25" s="175"/>
      <c r="D25" s="175"/>
      <c r="E25" s="195" t="s">
        <v>94</v>
      </c>
      <c r="F25" s="195"/>
      <c r="G25" s="195"/>
      <c r="H25" s="196"/>
      <c r="I25" s="190">
        <f>集計表!D5</f>
        <v>0</v>
      </c>
      <c r="J25" s="191"/>
      <c r="K25" s="180" t="s">
        <v>104</v>
      </c>
      <c r="L25" s="181"/>
      <c r="M25" s="182"/>
      <c r="N25" s="176">
        <f>集計表!F5</f>
        <v>0</v>
      </c>
      <c r="O25" s="177"/>
      <c r="P25" s="177"/>
      <c r="Q25" s="53" t="s">
        <v>89</v>
      </c>
    </row>
    <row r="26" spans="2:17" ht="20.25" customHeight="1" x14ac:dyDescent="0.15">
      <c r="B26" s="175" t="s">
        <v>95</v>
      </c>
      <c r="C26" s="175"/>
      <c r="D26" s="175"/>
      <c r="E26" s="192"/>
      <c r="F26" s="193"/>
      <c r="G26" s="193"/>
      <c r="H26" s="193"/>
      <c r="I26" s="194"/>
      <c r="J26" s="194"/>
      <c r="K26" s="193"/>
      <c r="L26" s="193"/>
      <c r="M26" s="193"/>
      <c r="N26" s="168">
        <f>SUM(N23:P25)</f>
        <v>0</v>
      </c>
      <c r="O26" s="169"/>
      <c r="P26" s="169"/>
      <c r="Q26" s="53" t="s">
        <v>89</v>
      </c>
    </row>
    <row r="27" spans="2:17" ht="28.5" customHeight="1" x14ac:dyDescent="0.15">
      <c r="B27" s="143" t="s">
        <v>153</v>
      </c>
      <c r="C27" s="144"/>
      <c r="D27" s="145"/>
      <c r="E27" s="178" t="s">
        <v>96</v>
      </c>
      <c r="F27" s="178"/>
      <c r="G27" s="178"/>
      <c r="H27" s="179"/>
      <c r="I27" s="154">
        <f>集計表!D7</f>
        <v>0</v>
      </c>
      <c r="J27" s="155"/>
      <c r="K27" s="136" t="s">
        <v>103</v>
      </c>
      <c r="L27" s="175"/>
      <c r="M27" s="134"/>
      <c r="N27" s="176">
        <f>集計表!F7</f>
        <v>0</v>
      </c>
      <c r="O27" s="177"/>
      <c r="P27" s="177"/>
      <c r="Q27" s="53" t="s">
        <v>89</v>
      </c>
    </row>
    <row r="28" spans="2:17" ht="28.5" customHeight="1" x14ac:dyDescent="0.15">
      <c r="B28" s="146"/>
      <c r="C28" s="147"/>
      <c r="D28" s="148"/>
      <c r="E28" s="178" t="s">
        <v>107</v>
      </c>
      <c r="F28" s="178"/>
      <c r="G28" s="178"/>
      <c r="H28" s="179"/>
      <c r="I28" s="152">
        <f>集計表!D8</f>
        <v>0</v>
      </c>
      <c r="J28" s="153"/>
      <c r="K28" s="136" t="s">
        <v>105</v>
      </c>
      <c r="L28" s="175"/>
      <c r="M28" s="134"/>
      <c r="N28" s="176">
        <f>集計表!F8</f>
        <v>0</v>
      </c>
      <c r="O28" s="177"/>
      <c r="P28" s="177"/>
      <c r="Q28" s="53" t="s">
        <v>89</v>
      </c>
    </row>
    <row r="29" spans="2:17" ht="28.5" customHeight="1" x14ac:dyDescent="0.15">
      <c r="B29" s="146"/>
      <c r="C29" s="147"/>
      <c r="D29" s="148"/>
      <c r="E29" s="178" t="s">
        <v>152</v>
      </c>
      <c r="F29" s="178"/>
      <c r="G29" s="178"/>
      <c r="H29" s="179"/>
      <c r="I29" s="154">
        <f>集計表!D9</f>
        <v>0</v>
      </c>
      <c r="J29" s="155"/>
      <c r="K29" s="136" t="s">
        <v>106</v>
      </c>
      <c r="L29" s="175"/>
      <c r="M29" s="134"/>
      <c r="N29" s="166">
        <f>集計表!F9</f>
        <v>0</v>
      </c>
      <c r="O29" s="167"/>
      <c r="P29" s="167"/>
      <c r="Q29" s="54" t="s">
        <v>89</v>
      </c>
    </row>
    <row r="30" spans="2:17" ht="28.5" customHeight="1" x14ac:dyDescent="0.15">
      <c r="B30" s="146"/>
      <c r="C30" s="147"/>
      <c r="D30" s="148"/>
      <c r="E30" s="178" t="s">
        <v>158</v>
      </c>
      <c r="F30" s="178"/>
      <c r="G30" s="178"/>
      <c r="H30" s="179"/>
      <c r="I30" s="152">
        <f>集計表!D10</f>
        <v>0</v>
      </c>
      <c r="J30" s="153"/>
      <c r="K30" s="136" t="s">
        <v>104</v>
      </c>
      <c r="L30" s="175"/>
      <c r="M30" s="134"/>
      <c r="N30" s="176">
        <f>集計表!F10</f>
        <v>0</v>
      </c>
      <c r="O30" s="177"/>
      <c r="P30" s="177"/>
      <c r="Q30" s="53" t="s">
        <v>89</v>
      </c>
    </row>
    <row r="31" spans="2:17" ht="28.5" customHeight="1" x14ac:dyDescent="0.15">
      <c r="B31" s="149"/>
      <c r="C31" s="150"/>
      <c r="D31" s="151"/>
      <c r="E31" s="183" t="s">
        <v>159</v>
      </c>
      <c r="F31" s="183"/>
      <c r="G31" s="183"/>
      <c r="H31" s="184"/>
      <c r="I31" s="154">
        <f>集計表!D11</f>
        <v>0</v>
      </c>
      <c r="J31" s="155"/>
      <c r="K31" s="136" t="s">
        <v>104</v>
      </c>
      <c r="L31" s="175"/>
      <c r="M31" s="134"/>
      <c r="N31" s="166">
        <f>集計表!F11</f>
        <v>0</v>
      </c>
      <c r="O31" s="167"/>
      <c r="P31" s="167"/>
      <c r="Q31" s="54" t="s">
        <v>89</v>
      </c>
    </row>
    <row r="32" spans="2:17" ht="20.25" customHeight="1" x14ac:dyDescent="0.15">
      <c r="B32" s="175" t="s">
        <v>95</v>
      </c>
      <c r="C32" s="175"/>
      <c r="D32" s="175"/>
      <c r="E32" s="172"/>
      <c r="F32" s="172"/>
      <c r="G32" s="172"/>
      <c r="H32" s="172"/>
      <c r="I32" s="173"/>
      <c r="J32" s="173"/>
      <c r="K32" s="172"/>
      <c r="L32" s="172"/>
      <c r="M32" s="174"/>
      <c r="N32" s="168">
        <f>SUM(N27:P31)</f>
        <v>0</v>
      </c>
      <c r="O32" s="169"/>
      <c r="P32" s="169"/>
      <c r="Q32" s="53" t="s">
        <v>89</v>
      </c>
    </row>
    <row r="33" spans="2:17" ht="20.25" customHeight="1" x14ac:dyDescent="0.15">
      <c r="B33" s="175" t="s">
        <v>119</v>
      </c>
      <c r="C33" s="175"/>
      <c r="D33" s="175"/>
      <c r="E33" s="172"/>
      <c r="F33" s="172"/>
      <c r="G33" s="172"/>
      <c r="H33" s="172"/>
      <c r="I33" s="172"/>
      <c r="J33" s="172"/>
      <c r="K33" s="172"/>
      <c r="L33" s="172"/>
      <c r="M33" s="174"/>
      <c r="N33" s="170">
        <f>N26+N32</f>
        <v>0</v>
      </c>
      <c r="O33" s="171"/>
      <c r="P33" s="171"/>
      <c r="Q33" s="55" t="s">
        <v>89</v>
      </c>
    </row>
    <row r="34" spans="2:17" x14ac:dyDescent="0.15">
      <c r="B34" s="26"/>
      <c r="C34" s="20"/>
      <c r="D34" s="20"/>
      <c r="E34" s="20"/>
      <c r="F34" s="20"/>
      <c r="G34" s="20"/>
      <c r="H34" s="20"/>
      <c r="I34" s="20"/>
      <c r="J34" s="20"/>
      <c r="K34" s="20"/>
      <c r="L34" s="20"/>
      <c r="M34" s="20"/>
      <c r="N34" s="20"/>
      <c r="O34" s="20"/>
      <c r="P34" s="20"/>
    </row>
    <row r="35" spans="2:17" ht="25.5" customHeight="1" x14ac:dyDescent="0.15">
      <c r="B35" s="158" t="s">
        <v>187</v>
      </c>
      <c r="C35" s="159"/>
      <c r="D35" s="156" t="s">
        <v>97</v>
      </c>
      <c r="E35" s="156"/>
      <c r="F35" s="156"/>
      <c r="G35" s="156"/>
      <c r="H35" s="156" t="s">
        <v>98</v>
      </c>
      <c r="I35" s="156"/>
      <c r="J35" s="156"/>
      <c r="K35" s="156" t="s">
        <v>98</v>
      </c>
      <c r="L35" s="156"/>
      <c r="M35" s="156"/>
      <c r="N35" s="134" t="s">
        <v>101</v>
      </c>
      <c r="O35" s="135"/>
      <c r="P35" s="135"/>
      <c r="Q35" s="136"/>
    </row>
    <row r="36" spans="2:17" ht="10.5" customHeight="1" x14ac:dyDescent="0.15">
      <c r="B36" s="160"/>
      <c r="C36" s="161"/>
      <c r="D36" s="28"/>
      <c r="E36" s="23"/>
      <c r="F36" s="23"/>
      <c r="G36" s="22"/>
      <c r="H36" s="164" t="s">
        <v>99</v>
      </c>
      <c r="I36" s="164"/>
      <c r="J36" s="164"/>
      <c r="K36" s="164" t="s">
        <v>100</v>
      </c>
      <c r="L36" s="164"/>
      <c r="M36" s="164"/>
      <c r="N36" s="134"/>
      <c r="O36" s="135"/>
      <c r="P36" s="135"/>
      <c r="Q36" s="136"/>
    </row>
    <row r="37" spans="2:17" ht="48.75" customHeight="1" x14ac:dyDescent="0.15">
      <c r="B37" s="162"/>
      <c r="C37" s="163"/>
      <c r="D37" s="157" t="s">
        <v>102</v>
      </c>
      <c r="E37" s="157"/>
      <c r="F37" s="157"/>
      <c r="G37" s="157"/>
      <c r="H37" s="165" t="s">
        <v>80</v>
      </c>
      <c r="I37" s="165"/>
      <c r="J37" s="165"/>
      <c r="K37" s="165" t="s">
        <v>80</v>
      </c>
      <c r="L37" s="165"/>
      <c r="M37" s="165"/>
      <c r="N37" s="137" t="s">
        <v>80</v>
      </c>
      <c r="O37" s="138"/>
      <c r="P37" s="138"/>
      <c r="Q37" s="139"/>
    </row>
  </sheetData>
  <mergeCells count="60">
    <mergeCell ref="B32:D32"/>
    <mergeCell ref="B33:D33"/>
    <mergeCell ref="E31:H31"/>
    <mergeCell ref="I22:J22"/>
    <mergeCell ref="I23:J23"/>
    <mergeCell ref="I24:J24"/>
    <mergeCell ref="I25:J25"/>
    <mergeCell ref="E26:M26"/>
    <mergeCell ref="I27:J27"/>
    <mergeCell ref="E23:H23"/>
    <mergeCell ref="E24:H24"/>
    <mergeCell ref="E25:H25"/>
    <mergeCell ref="E27:H27"/>
    <mergeCell ref="K22:M22"/>
    <mergeCell ref="B22:H22"/>
    <mergeCell ref="B23:D25"/>
    <mergeCell ref="B26:D26"/>
    <mergeCell ref="K23:M23"/>
    <mergeCell ref="K24:M24"/>
    <mergeCell ref="K25:M25"/>
    <mergeCell ref="N24:P24"/>
    <mergeCell ref="N25:P25"/>
    <mergeCell ref="N23:P23"/>
    <mergeCell ref="H35:J35"/>
    <mergeCell ref="E32:M32"/>
    <mergeCell ref="E33:M33"/>
    <mergeCell ref="N26:P26"/>
    <mergeCell ref="K27:M27"/>
    <mergeCell ref="K28:M28"/>
    <mergeCell ref="K29:M29"/>
    <mergeCell ref="K30:M30"/>
    <mergeCell ref="K31:M31"/>
    <mergeCell ref="N27:P27"/>
    <mergeCell ref="N28:P28"/>
    <mergeCell ref="N29:P29"/>
    <mergeCell ref="N30:P30"/>
    <mergeCell ref="E28:H28"/>
    <mergeCell ref="E29:H29"/>
    <mergeCell ref="E30:H30"/>
    <mergeCell ref="K37:M37"/>
    <mergeCell ref="N31:P31"/>
    <mergeCell ref="N32:P32"/>
    <mergeCell ref="N33:P33"/>
    <mergeCell ref="K35:M35"/>
    <mergeCell ref="D18:F19"/>
    <mergeCell ref="N35:Q36"/>
    <mergeCell ref="N37:Q37"/>
    <mergeCell ref="G19:L19"/>
    <mergeCell ref="B27:D31"/>
    <mergeCell ref="I28:J28"/>
    <mergeCell ref="I29:J29"/>
    <mergeCell ref="I30:J30"/>
    <mergeCell ref="I31:J31"/>
    <mergeCell ref="N22:Q22"/>
    <mergeCell ref="D35:G35"/>
    <mergeCell ref="D37:G37"/>
    <mergeCell ref="B35:C37"/>
    <mergeCell ref="H36:J36"/>
    <mergeCell ref="K36:M36"/>
    <mergeCell ref="H37:J37"/>
  </mergeCells>
  <phoneticPr fontId="2"/>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cellIs" priority="3" operator="notEqual" id="{8BDC2B10-159A-4642-B5AD-2321B5FA92F9}">
            <xm:f>集計表!$F$6</xm:f>
            <x14:dxf>
              <fill>
                <patternFill>
                  <bgColor rgb="FFFF0000"/>
                </patternFill>
              </fill>
            </x14:dxf>
          </x14:cfRule>
          <xm:sqref>N26:P26</xm:sqref>
        </x14:conditionalFormatting>
        <x14:conditionalFormatting xmlns:xm="http://schemas.microsoft.com/office/excel/2006/main">
          <x14:cfRule type="cellIs" priority="4" operator="equal" id="{265279A2-CCAD-47BD-B6D8-0E31D7385A91}">
            <xm:f>集計表!$F$12</xm:f>
            <x14:dxf>
              <fill>
                <patternFill>
                  <bgColor theme="0"/>
                </patternFill>
              </fill>
            </x14:dxf>
          </x14:cfRule>
          <x14:cfRule type="cellIs" priority="5" operator="notEqual" id="{EA348E5E-06B6-45D6-AD9F-E3C1BEB24646}">
            <xm:f>集計表!$F$6</xm:f>
            <x14:dxf>
              <fill>
                <patternFill>
                  <bgColor rgb="FFFF0000"/>
                </patternFill>
              </fill>
            </x14:dxf>
          </x14:cfRule>
          <xm:sqref>N32:P32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リスト!$A$2:$A$12</xm:f>
          </x14:formula1>
          <xm:sqref>L5 C16</xm:sqref>
        </x14:dataValidation>
        <x14:dataValidation type="list" allowBlank="1" showInputMessage="1" showErrorMessage="1">
          <x14:formula1>
            <xm:f>リスト!$B$2:$B$14</xm:f>
          </x14:formula1>
          <xm:sqref>N5 E16</xm:sqref>
        </x14:dataValidation>
        <x14:dataValidation type="list" allowBlank="1" showInputMessage="1" showErrorMessage="1">
          <x14:formula1>
            <xm:f>リスト!$C$2:$C$33</xm:f>
          </x14:formula1>
          <xm:sqref>P5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workbookViewId="0">
      <selection activeCell="H13" sqref="H13"/>
    </sheetView>
  </sheetViews>
  <sheetFormatPr defaultRowHeight="13.5" x14ac:dyDescent="0.15"/>
  <cols>
    <col min="1" max="3" width="6.75" customWidth="1"/>
    <col min="4" max="4" width="11.125" customWidth="1"/>
    <col min="8" max="8" width="27.625" customWidth="1"/>
  </cols>
  <sheetData>
    <row r="1" spans="1:8" x14ac:dyDescent="0.15">
      <c r="A1" t="s">
        <v>2</v>
      </c>
      <c r="B1" t="s">
        <v>4</v>
      </c>
      <c r="C1" t="s">
        <v>108</v>
      </c>
      <c r="D1" t="s">
        <v>19</v>
      </c>
      <c r="E1" t="s">
        <v>9</v>
      </c>
      <c r="F1" t="s">
        <v>12</v>
      </c>
      <c r="G1" t="s">
        <v>13</v>
      </c>
      <c r="H1" t="s">
        <v>109</v>
      </c>
    </row>
    <row r="3" spans="1:8" x14ac:dyDescent="0.15">
      <c r="A3">
        <v>29</v>
      </c>
      <c r="B3">
        <v>4</v>
      </c>
      <c r="C3">
        <v>1</v>
      </c>
      <c r="D3" t="s">
        <v>16</v>
      </c>
      <c r="E3" t="s">
        <v>20</v>
      </c>
      <c r="F3" t="s">
        <v>23</v>
      </c>
      <c r="G3" t="s">
        <v>39</v>
      </c>
      <c r="H3" t="s">
        <v>111</v>
      </c>
    </row>
    <row r="4" spans="1:8" x14ac:dyDescent="0.15">
      <c r="A4">
        <v>30</v>
      </c>
      <c r="B4">
        <v>5</v>
      </c>
      <c r="C4">
        <v>2</v>
      </c>
      <c r="D4" t="s">
        <v>17</v>
      </c>
      <c r="E4" t="s">
        <v>21</v>
      </c>
      <c r="F4" t="s">
        <v>24</v>
      </c>
      <c r="G4" t="s">
        <v>25</v>
      </c>
      <c r="H4" t="s">
        <v>112</v>
      </c>
    </row>
    <row r="5" spans="1:8" ht="13.5" customHeight="1" x14ac:dyDescent="0.15">
      <c r="A5">
        <v>31</v>
      </c>
      <c r="B5">
        <v>6</v>
      </c>
      <c r="C5">
        <v>3</v>
      </c>
      <c r="D5" t="s">
        <v>18</v>
      </c>
      <c r="E5" t="s">
        <v>22</v>
      </c>
      <c r="G5" t="s">
        <v>26</v>
      </c>
      <c r="H5" t="s">
        <v>28</v>
      </c>
    </row>
    <row r="6" spans="1:8" x14ac:dyDescent="0.15">
      <c r="A6">
        <v>32</v>
      </c>
      <c r="B6">
        <v>7</v>
      </c>
      <c r="C6">
        <v>4</v>
      </c>
      <c r="G6" s="3"/>
      <c r="H6" t="s">
        <v>29</v>
      </c>
    </row>
    <row r="7" spans="1:8" x14ac:dyDescent="0.15">
      <c r="A7">
        <v>33</v>
      </c>
      <c r="B7">
        <v>8</v>
      </c>
      <c r="C7">
        <v>5</v>
      </c>
      <c r="G7" s="2"/>
      <c r="H7" t="s">
        <v>31</v>
      </c>
    </row>
    <row r="8" spans="1:8" x14ac:dyDescent="0.15">
      <c r="A8">
        <v>34</v>
      </c>
      <c r="B8">
        <v>9</v>
      </c>
      <c r="C8">
        <v>6</v>
      </c>
      <c r="H8" t="s">
        <v>32</v>
      </c>
    </row>
    <row r="9" spans="1:8" x14ac:dyDescent="0.15">
      <c r="A9">
        <v>35</v>
      </c>
      <c r="B9">
        <v>10</v>
      </c>
      <c r="C9">
        <v>7</v>
      </c>
      <c r="H9" t="s">
        <v>33</v>
      </c>
    </row>
    <row r="10" spans="1:8" x14ac:dyDescent="0.15">
      <c r="A10">
        <v>36</v>
      </c>
      <c r="B10">
        <v>11</v>
      </c>
      <c r="C10">
        <v>8</v>
      </c>
      <c r="H10" t="s">
        <v>30</v>
      </c>
    </row>
    <row r="11" spans="1:8" x14ac:dyDescent="0.15">
      <c r="A11">
        <v>37</v>
      </c>
      <c r="B11">
        <v>12</v>
      </c>
      <c r="C11">
        <v>9</v>
      </c>
      <c r="H11" t="s">
        <v>30</v>
      </c>
    </row>
    <row r="12" spans="1:8" x14ac:dyDescent="0.15">
      <c r="A12">
        <v>38</v>
      </c>
      <c r="B12">
        <v>1</v>
      </c>
      <c r="C12">
        <v>10</v>
      </c>
      <c r="H12" t="s">
        <v>30</v>
      </c>
    </row>
    <row r="13" spans="1:8" x14ac:dyDescent="0.15">
      <c r="B13">
        <v>2</v>
      </c>
      <c r="C13">
        <v>11</v>
      </c>
      <c r="H13" t="s">
        <v>30</v>
      </c>
    </row>
    <row r="14" spans="1:8" x14ac:dyDescent="0.15">
      <c r="B14">
        <v>3</v>
      </c>
      <c r="C14">
        <v>12</v>
      </c>
    </row>
    <row r="15" spans="1:8" x14ac:dyDescent="0.15">
      <c r="C15">
        <v>13</v>
      </c>
    </row>
    <row r="16" spans="1:8" x14ac:dyDescent="0.15">
      <c r="C16">
        <v>14</v>
      </c>
    </row>
    <row r="17" spans="3:3" x14ac:dyDescent="0.15">
      <c r="C17">
        <v>15</v>
      </c>
    </row>
    <row r="18" spans="3:3" x14ac:dyDescent="0.15">
      <c r="C18">
        <v>16</v>
      </c>
    </row>
    <row r="19" spans="3:3" x14ac:dyDescent="0.15">
      <c r="C19">
        <v>17</v>
      </c>
    </row>
    <row r="20" spans="3:3" x14ac:dyDescent="0.15">
      <c r="C20">
        <v>18</v>
      </c>
    </row>
    <row r="21" spans="3:3" x14ac:dyDescent="0.15">
      <c r="C21">
        <v>19</v>
      </c>
    </row>
    <row r="22" spans="3:3" x14ac:dyDescent="0.15">
      <c r="C22">
        <v>20</v>
      </c>
    </row>
    <row r="23" spans="3:3" x14ac:dyDescent="0.15">
      <c r="C23">
        <v>21</v>
      </c>
    </row>
    <row r="24" spans="3:3" x14ac:dyDescent="0.15">
      <c r="C24">
        <v>22</v>
      </c>
    </row>
    <row r="25" spans="3:3" x14ac:dyDescent="0.15">
      <c r="C25">
        <v>23</v>
      </c>
    </row>
    <row r="26" spans="3:3" x14ac:dyDescent="0.15">
      <c r="C26">
        <v>24</v>
      </c>
    </row>
    <row r="27" spans="3:3" x14ac:dyDescent="0.15">
      <c r="C27">
        <v>25</v>
      </c>
    </row>
    <row r="28" spans="3:3" x14ac:dyDescent="0.15">
      <c r="C28">
        <v>26</v>
      </c>
    </row>
    <row r="29" spans="3:3" x14ac:dyDescent="0.15">
      <c r="C29">
        <v>27</v>
      </c>
    </row>
    <row r="30" spans="3:3" x14ac:dyDescent="0.15">
      <c r="C30">
        <v>28</v>
      </c>
    </row>
    <row r="31" spans="3:3" x14ac:dyDescent="0.15">
      <c r="C31">
        <v>29</v>
      </c>
    </row>
    <row r="32" spans="3:3" x14ac:dyDescent="0.15">
      <c r="C32">
        <v>30</v>
      </c>
    </row>
    <row r="33" spans="3:3" x14ac:dyDescent="0.15">
      <c r="C33">
        <v>31</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9"/>
  <sheetViews>
    <sheetView tabSelected="1" zoomScale="124" zoomScaleNormal="124" workbookViewId="0">
      <selection activeCell="M24" sqref="M24"/>
    </sheetView>
  </sheetViews>
  <sheetFormatPr defaultRowHeight="13.5" x14ac:dyDescent="0.15"/>
  <cols>
    <col min="1" max="1" width="6.875" style="30" customWidth="1"/>
    <col min="2" max="2" width="6.125" style="30" customWidth="1"/>
    <col min="3" max="13" width="4.5" style="30" customWidth="1"/>
    <col min="14" max="15" width="6.125" style="30" customWidth="1"/>
    <col min="16" max="16384" width="9" style="30"/>
  </cols>
  <sheetData>
    <row r="1" spans="1:16" ht="22.5" customHeight="1" x14ac:dyDescent="0.15">
      <c r="C1" s="31" t="s">
        <v>189</v>
      </c>
    </row>
    <row r="2" spans="1:16" ht="15" customHeight="1" x14ac:dyDescent="0.15">
      <c r="C2" s="31"/>
      <c r="G2" s="30" t="s">
        <v>169</v>
      </c>
    </row>
    <row r="3" spans="1:16" ht="13.5" customHeight="1" x14ac:dyDescent="0.15">
      <c r="C3" s="31"/>
    </row>
    <row r="4" spans="1:16" ht="22.5" customHeight="1" x14ac:dyDescent="0.15">
      <c r="A4" s="30" t="s">
        <v>44</v>
      </c>
      <c r="C4" s="31"/>
    </row>
    <row r="5" spans="1:16" ht="9" customHeight="1" x14ac:dyDescent="0.15"/>
    <row r="6" spans="1:16" ht="17.25" customHeight="1" x14ac:dyDescent="0.15">
      <c r="A6" s="32" t="s">
        <v>36</v>
      </c>
      <c r="B6" s="30" t="s">
        <v>182</v>
      </c>
      <c r="F6" s="37"/>
    </row>
    <row r="7" spans="1:16" ht="17.25" customHeight="1" x14ac:dyDescent="0.15">
      <c r="B7" s="38" t="s">
        <v>160</v>
      </c>
      <c r="C7" s="39"/>
      <c r="D7" s="38" t="s">
        <v>161</v>
      </c>
      <c r="F7" s="37"/>
    </row>
    <row r="8" spans="1:16" ht="17.25" customHeight="1" x14ac:dyDescent="0.15">
      <c r="B8" s="30" t="s">
        <v>42</v>
      </c>
    </row>
    <row r="9" spans="1:16" ht="17.25" customHeight="1" x14ac:dyDescent="0.15">
      <c r="B9" s="30" t="s">
        <v>43</v>
      </c>
    </row>
    <row r="10" spans="1:16" ht="9" customHeight="1" x14ac:dyDescent="0.15"/>
    <row r="11" spans="1:16" ht="17.25" customHeight="1" x14ac:dyDescent="0.15">
      <c r="A11" s="32" t="s">
        <v>37</v>
      </c>
      <c r="B11" s="30" t="s">
        <v>170</v>
      </c>
    </row>
    <row r="12" spans="1:16" ht="7.5" customHeight="1" x14ac:dyDescent="0.15">
      <c r="A12" s="32"/>
    </row>
    <row r="13" spans="1:16" ht="17.25" customHeight="1" x14ac:dyDescent="0.15">
      <c r="A13" s="32" t="s">
        <v>38</v>
      </c>
      <c r="B13" s="30" t="s">
        <v>195</v>
      </c>
      <c r="P13" s="37"/>
    </row>
    <row r="14" spans="1:16" ht="20.25" customHeight="1" x14ac:dyDescent="0.15">
      <c r="B14" s="30" t="s">
        <v>178</v>
      </c>
      <c r="F14" s="33"/>
      <c r="O14" s="37"/>
      <c r="P14" s="37"/>
    </row>
    <row r="15" spans="1:16" ht="20.25" customHeight="1" x14ac:dyDescent="0.15">
      <c r="B15" s="33" t="s">
        <v>184</v>
      </c>
      <c r="F15" s="33"/>
      <c r="O15" s="37"/>
      <c r="P15" s="37"/>
    </row>
    <row r="16" spans="1:16" ht="14.25" customHeight="1" x14ac:dyDescent="0.15">
      <c r="B16" s="30" t="s">
        <v>186</v>
      </c>
      <c r="F16" s="33"/>
      <c r="O16" s="37"/>
      <c r="P16" s="37"/>
    </row>
    <row r="17" spans="1:10" ht="16.5" customHeight="1" x14ac:dyDescent="0.15">
      <c r="A17" s="32" t="s">
        <v>40</v>
      </c>
      <c r="B17" s="30" t="s">
        <v>146</v>
      </c>
    </row>
    <row r="18" spans="1:10" ht="17.25" customHeight="1" x14ac:dyDescent="0.15">
      <c r="A18" s="32"/>
      <c r="B18" s="40" t="s">
        <v>162</v>
      </c>
      <c r="C18" s="41"/>
      <c r="D18" s="33" t="s">
        <v>168</v>
      </c>
    </row>
    <row r="19" spans="1:10" ht="17.25" customHeight="1" x14ac:dyDescent="0.15">
      <c r="A19" s="32"/>
      <c r="B19" s="33" t="s">
        <v>163</v>
      </c>
      <c r="C19" s="33"/>
      <c r="D19" s="33"/>
      <c r="E19" s="33"/>
      <c r="F19" s="33"/>
      <c r="G19" s="33"/>
      <c r="H19" s="33"/>
    </row>
    <row r="20" spans="1:10" ht="10.5" customHeight="1" x14ac:dyDescent="0.15">
      <c r="A20" s="32"/>
    </row>
    <row r="21" spans="1:10" ht="17.25" customHeight="1" x14ac:dyDescent="0.15">
      <c r="A21" s="32" t="s">
        <v>41</v>
      </c>
      <c r="B21" s="30" t="s">
        <v>154</v>
      </c>
    </row>
    <row r="22" spans="1:10" ht="17.25" customHeight="1" x14ac:dyDescent="0.15">
      <c r="B22" s="30" t="s">
        <v>155</v>
      </c>
      <c r="J22" s="33" t="s">
        <v>198</v>
      </c>
    </row>
    <row r="23" spans="1:10" ht="9.75" customHeight="1" x14ac:dyDescent="0.15"/>
    <row r="24" spans="1:10" ht="17.25" customHeight="1" x14ac:dyDescent="0.15">
      <c r="A24" s="32" t="s">
        <v>46</v>
      </c>
      <c r="B24" s="30" t="s">
        <v>45</v>
      </c>
    </row>
    <row r="25" spans="1:10" ht="17.25" customHeight="1" x14ac:dyDescent="0.15">
      <c r="B25" s="30" t="s">
        <v>156</v>
      </c>
    </row>
    <row r="26" spans="1:10" ht="10.5" customHeight="1" x14ac:dyDescent="0.15"/>
    <row r="27" spans="1:10" x14ac:dyDescent="0.15">
      <c r="A27" s="32" t="s">
        <v>48</v>
      </c>
      <c r="B27" s="30" t="s">
        <v>47</v>
      </c>
    </row>
    <row r="28" spans="1:10" ht="9.75" customHeight="1" x14ac:dyDescent="0.15"/>
    <row r="29" spans="1:10" x14ac:dyDescent="0.15">
      <c r="A29" s="32" t="s">
        <v>65</v>
      </c>
      <c r="B29" s="30" t="s">
        <v>49</v>
      </c>
    </row>
    <row r="30" spans="1:10" ht="11.25" customHeight="1" x14ac:dyDescent="0.15"/>
    <row r="31" spans="1:10" x14ac:dyDescent="0.15">
      <c r="B31" s="30" t="s">
        <v>141</v>
      </c>
    </row>
    <row r="32" spans="1:10" ht="8.25" customHeight="1" x14ac:dyDescent="0.15"/>
    <row r="33" spans="1:13" x14ac:dyDescent="0.15">
      <c r="A33" s="32" t="s">
        <v>148</v>
      </c>
      <c r="B33" s="30" t="s">
        <v>149</v>
      </c>
    </row>
    <row r="41" spans="1:13" x14ac:dyDescent="0.15">
      <c r="M41" s="34" t="s">
        <v>147</v>
      </c>
    </row>
    <row r="42" spans="1:13" x14ac:dyDescent="0.15">
      <c r="M42" s="35"/>
    </row>
    <row r="43" spans="1:13" x14ac:dyDescent="0.15">
      <c r="M43" s="35"/>
    </row>
    <row r="44" spans="1:13" x14ac:dyDescent="0.15">
      <c r="M44" s="35"/>
    </row>
    <row r="45" spans="1:13" x14ac:dyDescent="0.15">
      <c r="M45" s="35"/>
    </row>
    <row r="46" spans="1:13" x14ac:dyDescent="0.15">
      <c r="M46" s="35"/>
    </row>
    <row r="47" spans="1:13" x14ac:dyDescent="0.15">
      <c r="M47" s="35"/>
    </row>
    <row r="48" spans="1:13" x14ac:dyDescent="0.15">
      <c r="M48" s="35"/>
    </row>
    <row r="49" spans="1:13" x14ac:dyDescent="0.15">
      <c r="M49" s="35"/>
    </row>
    <row r="50" spans="1:13" x14ac:dyDescent="0.15">
      <c r="M50" s="35"/>
    </row>
    <row r="51" spans="1:13" x14ac:dyDescent="0.15">
      <c r="M51" s="35"/>
    </row>
    <row r="52" spans="1:13" x14ac:dyDescent="0.15">
      <c r="M52" s="35"/>
    </row>
    <row r="53" spans="1:13" x14ac:dyDescent="0.15">
      <c r="M53" s="35"/>
    </row>
    <row r="54" spans="1:13" x14ac:dyDescent="0.15">
      <c r="M54" s="35"/>
    </row>
    <row r="60" spans="1:13" ht="17.25" x14ac:dyDescent="0.15">
      <c r="B60" s="31" t="s">
        <v>131</v>
      </c>
    </row>
    <row r="62" spans="1:13" x14ac:dyDescent="0.15">
      <c r="A62" s="32" t="s">
        <v>59</v>
      </c>
      <c r="B62" s="30" t="s">
        <v>144</v>
      </c>
    </row>
    <row r="63" spans="1:13" x14ac:dyDescent="0.15">
      <c r="A63" s="32"/>
      <c r="B63" s="30" t="s">
        <v>143</v>
      </c>
    </row>
    <row r="64" spans="1:13" x14ac:dyDescent="0.15">
      <c r="A64" s="32"/>
    </row>
    <row r="65" spans="1:2" x14ac:dyDescent="0.15">
      <c r="A65" s="32" t="s">
        <v>60</v>
      </c>
      <c r="B65" s="30" t="s">
        <v>133</v>
      </c>
    </row>
    <row r="66" spans="1:2" x14ac:dyDescent="0.15">
      <c r="A66" s="32"/>
    </row>
    <row r="67" spans="1:2" x14ac:dyDescent="0.15">
      <c r="A67" s="32" t="s">
        <v>115</v>
      </c>
      <c r="B67" s="30" t="s">
        <v>132</v>
      </c>
    </row>
    <row r="68" spans="1:2" x14ac:dyDescent="0.15">
      <c r="A68" s="32"/>
    </row>
    <row r="69" spans="1:2" x14ac:dyDescent="0.15">
      <c r="A69" s="32" t="s">
        <v>116</v>
      </c>
      <c r="B69" s="30" t="s">
        <v>134</v>
      </c>
    </row>
    <row r="72" spans="1:2" ht="15.75" customHeight="1" x14ac:dyDescent="0.15">
      <c r="B72" s="31" t="s">
        <v>114</v>
      </c>
    </row>
    <row r="73" spans="1:2" ht="10.5" customHeight="1" x14ac:dyDescent="0.15"/>
    <row r="74" spans="1:2" ht="18.75" customHeight="1" x14ac:dyDescent="0.15">
      <c r="A74" s="32" t="s">
        <v>59</v>
      </c>
      <c r="B74" s="30" t="s">
        <v>164</v>
      </c>
    </row>
    <row r="75" spans="1:2" ht="11.25" customHeight="1" x14ac:dyDescent="0.15">
      <c r="A75" s="32"/>
    </row>
    <row r="76" spans="1:2" ht="18.75" customHeight="1" x14ac:dyDescent="0.15">
      <c r="A76" s="32" t="s">
        <v>60</v>
      </c>
      <c r="B76" s="30" t="s">
        <v>130</v>
      </c>
    </row>
    <row r="77" spans="1:2" ht="12" customHeight="1" x14ac:dyDescent="0.15">
      <c r="A77" s="32"/>
    </row>
    <row r="78" spans="1:2" ht="18.75" customHeight="1" x14ac:dyDescent="0.15">
      <c r="A78" s="32" t="s">
        <v>115</v>
      </c>
      <c r="B78" s="36" t="s">
        <v>135</v>
      </c>
    </row>
    <row r="79" spans="1:2" ht="12.75" customHeight="1" x14ac:dyDescent="0.15">
      <c r="A79" s="32"/>
      <c r="B79" s="36"/>
    </row>
    <row r="80" spans="1:2" ht="18.75" customHeight="1" x14ac:dyDescent="0.15">
      <c r="A80" s="32" t="s">
        <v>116</v>
      </c>
      <c r="B80" s="36" t="s">
        <v>120</v>
      </c>
    </row>
    <row r="81" spans="1:2" ht="14.25" customHeight="1" x14ac:dyDescent="0.15">
      <c r="A81" s="32"/>
      <c r="B81" s="36"/>
    </row>
    <row r="82" spans="1:2" ht="18.75" customHeight="1" x14ac:dyDescent="0.15">
      <c r="A82" s="32" t="s">
        <v>117</v>
      </c>
      <c r="B82" s="30" t="s">
        <v>122</v>
      </c>
    </row>
    <row r="83" spans="1:2" ht="18.75" customHeight="1" x14ac:dyDescent="0.15">
      <c r="B83" s="30" t="s">
        <v>123</v>
      </c>
    </row>
    <row r="84" spans="1:2" ht="18.75" customHeight="1" x14ac:dyDescent="0.15">
      <c r="B84" s="36" t="s">
        <v>124</v>
      </c>
    </row>
    <row r="85" spans="1:2" ht="7.5" customHeight="1" x14ac:dyDescent="0.15">
      <c r="B85" s="36"/>
    </row>
    <row r="86" spans="1:2" ht="18.75" customHeight="1" x14ac:dyDescent="0.15">
      <c r="A86" s="32" t="s">
        <v>118</v>
      </c>
      <c r="B86" s="36" t="s">
        <v>127</v>
      </c>
    </row>
    <row r="87" spans="1:2" ht="18.75" customHeight="1" x14ac:dyDescent="0.15">
      <c r="A87" s="32"/>
      <c r="B87" s="36" t="s">
        <v>124</v>
      </c>
    </row>
    <row r="88" spans="1:2" ht="18.75" customHeight="1" x14ac:dyDescent="0.15">
      <c r="B88" s="36" t="s">
        <v>157</v>
      </c>
    </row>
    <row r="89" spans="1:2" ht="9" customHeight="1" x14ac:dyDescent="0.15"/>
    <row r="90" spans="1:2" ht="18.75" customHeight="1" x14ac:dyDescent="0.15">
      <c r="A90" s="32" t="s">
        <v>129</v>
      </c>
      <c r="B90" s="36" t="s">
        <v>128</v>
      </c>
    </row>
    <row r="91" spans="1:2" ht="18.75" customHeight="1" x14ac:dyDescent="0.15"/>
    <row r="92" spans="1:2" ht="18.75" customHeight="1" x14ac:dyDescent="0.15">
      <c r="B92" s="31" t="s">
        <v>136</v>
      </c>
    </row>
    <row r="93" spans="1:2" ht="9.75" customHeight="1" x14ac:dyDescent="0.15"/>
    <row r="94" spans="1:2" ht="18.75" customHeight="1" x14ac:dyDescent="0.15">
      <c r="A94" s="32" t="s">
        <v>59</v>
      </c>
      <c r="B94" s="30" t="s">
        <v>137</v>
      </c>
    </row>
    <row r="95" spans="1:2" ht="13.5" customHeight="1" x14ac:dyDescent="0.15">
      <c r="A95" s="32"/>
    </row>
    <row r="96" spans="1:2" ht="18.75" customHeight="1" x14ac:dyDescent="0.15">
      <c r="A96" s="32" t="s">
        <v>60</v>
      </c>
      <c r="B96" s="30" t="s">
        <v>139</v>
      </c>
    </row>
    <row r="97" spans="1:12" ht="18.75" customHeight="1" x14ac:dyDescent="0.15">
      <c r="B97" s="30" t="s">
        <v>140</v>
      </c>
    </row>
    <row r="98" spans="1:12" ht="12" customHeight="1" x14ac:dyDescent="0.15"/>
    <row r="99" spans="1:12" ht="18.75" customHeight="1" x14ac:dyDescent="0.15">
      <c r="A99" s="32" t="s">
        <v>115</v>
      </c>
      <c r="B99" s="30" t="s">
        <v>138</v>
      </c>
    </row>
    <row r="101" spans="1:12" x14ac:dyDescent="0.15">
      <c r="A101" s="32" t="s">
        <v>165</v>
      </c>
      <c r="B101" s="30" t="s">
        <v>166</v>
      </c>
    </row>
    <row r="102" spans="1:12" x14ac:dyDescent="0.15">
      <c r="B102" s="30" t="s">
        <v>197</v>
      </c>
    </row>
    <row r="103" spans="1:12" x14ac:dyDescent="0.15">
      <c r="B103" s="30" t="s">
        <v>196</v>
      </c>
    </row>
    <row r="104" spans="1:12" x14ac:dyDescent="0.15">
      <c r="B104" s="30" t="s">
        <v>167</v>
      </c>
    </row>
    <row r="107" spans="1:12" x14ac:dyDescent="0.15">
      <c r="A107" s="30" t="s">
        <v>179</v>
      </c>
      <c r="C107" s="30" t="s">
        <v>185</v>
      </c>
    </row>
    <row r="108" spans="1:12" x14ac:dyDescent="0.15">
      <c r="B108" s="30" t="s">
        <v>180</v>
      </c>
      <c r="C108" s="64">
        <v>2</v>
      </c>
      <c r="D108" s="64">
        <v>1</v>
      </c>
      <c r="E108" s="64">
        <v>2</v>
      </c>
      <c r="F108" s="64">
        <v>1</v>
      </c>
      <c r="G108" s="64">
        <v>2</v>
      </c>
      <c r="H108" s="64">
        <v>1</v>
      </c>
      <c r="I108" s="64">
        <v>2</v>
      </c>
      <c r="J108" s="64">
        <v>1</v>
      </c>
      <c r="K108" s="64">
        <v>2</v>
      </c>
      <c r="L108" s="30" t="s">
        <v>181</v>
      </c>
    </row>
    <row r="109" spans="1:12" x14ac:dyDescent="0.15">
      <c r="B109" s="30" t="s">
        <v>183</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介護予防支援</vt:lpstr>
      <vt:lpstr>マネジメントＡ</vt:lpstr>
      <vt:lpstr>マネジメントＢ</vt:lpstr>
      <vt:lpstr>マネジメントＣ</vt:lpstr>
      <vt:lpstr>集計表</vt:lpstr>
      <vt:lpstr>請求書</vt:lpstr>
      <vt:lpstr>リスト</vt:lpstr>
      <vt:lpstr>説明</vt:lpstr>
      <vt:lpstr>マネジメントＡ!Print_Area</vt:lpstr>
      <vt:lpstr>マネジメントＢ!Print_Area</vt:lpstr>
      <vt:lpstr>介護予防支援!Print_Area</vt:lpstr>
      <vt:lpstr>マネジメントＡ!Print_Titles</vt:lpstr>
      <vt:lpstr>マネジメントＢ!Print_Titles</vt:lpstr>
      <vt:lpstr>マネジメントＣ!Print_Titles</vt:lpstr>
      <vt:lpstr>介護予防支援!Print_Titles</vt:lpstr>
      <vt:lpstr>月</vt:lpstr>
      <vt:lpstr>状態区分</vt:lpstr>
      <vt:lpstr>性別</vt:lpstr>
      <vt:lpstr>請求区分</vt:lpstr>
      <vt:lpstr>担当介護支援員氏名</vt:lpstr>
      <vt:lpstr>年</vt:lpstr>
      <vt:lpstr>負担割合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地域包括支援センター</cp:lastModifiedBy>
  <cp:lastPrinted>2017-04-26T01:57:00Z</cp:lastPrinted>
  <dcterms:created xsi:type="dcterms:W3CDTF">2017-03-30T11:20:31Z</dcterms:created>
  <dcterms:modified xsi:type="dcterms:W3CDTF">2017-04-26T07:16:10Z</dcterms:modified>
</cp:coreProperties>
</file>